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I:\"/>
    </mc:Choice>
  </mc:AlternateContent>
  <xr:revisionPtr revIDLastSave="0" documentId="8_{BDC88E67-1903-42A5-9F39-F9C18B93D818}" xr6:coauthVersionLast="47" xr6:coauthVersionMax="47" xr10:uidLastSave="{00000000-0000-0000-0000-000000000000}"/>
  <bookViews>
    <workbookView xWindow="-108" yWindow="-108" windowWidth="23256" windowHeight="12576" tabRatio="925" firstSheet="5" activeTab="24" xr2:uid="{00000000-000D-0000-FFFF-FFFF00000000}"/>
  </bookViews>
  <sheets>
    <sheet name="Resumen año" sheetId="24" r:id="rId1"/>
    <sheet name="Resumen región" sheetId="25" r:id="rId2"/>
    <sheet name="Resumen especie" sheetId="3" r:id="rId3"/>
    <sheet name="1998" sheetId="4" r:id="rId4"/>
    <sheet name="1999" sheetId="5" r:id="rId5"/>
    <sheet name="2000" sheetId="6" r:id="rId6"/>
    <sheet name="2001" sheetId="7" r:id="rId7"/>
    <sheet name="2002" sheetId="8" r:id="rId8"/>
    <sheet name="2003" sheetId="9" r:id="rId9"/>
    <sheet name="2004" sheetId="10" r:id="rId10"/>
    <sheet name="2005" sheetId="11" r:id="rId11"/>
    <sheet name="2006" sheetId="12" r:id="rId12"/>
    <sheet name="2007" sheetId="13" r:id="rId13"/>
    <sheet name="2008" sheetId="14" r:id="rId14"/>
    <sheet name="2009" sheetId="15" r:id="rId15"/>
    <sheet name="2010" sheetId="16" r:id="rId16"/>
    <sheet name="2011" sheetId="17" r:id="rId17"/>
    <sheet name="2012" sheetId="18" r:id="rId18"/>
    <sheet name="2013" sheetId="21" r:id="rId19"/>
    <sheet name="2014" sheetId="23" r:id="rId20"/>
    <sheet name="2015" sheetId="27" r:id="rId21"/>
    <sheet name="2016" sheetId="28" r:id="rId22"/>
    <sheet name="2017" sheetId="29" r:id="rId23"/>
    <sheet name="2018" sheetId="30" r:id="rId24"/>
    <sheet name="2019" sheetId="31" r:id="rId25"/>
    <sheet name="Hoja1" sheetId="32" r:id="rId26"/>
  </sheets>
  <definedNames>
    <definedName name="_xlnm.Print_Area" localSheetId="7">'2002'!$A$30:$L$71</definedName>
    <definedName name="_xlnm.Print_Area" localSheetId="15">'2010'!$A$31:$L$71</definedName>
    <definedName name="_xlnm.Print_Area" localSheetId="16">'2011'!$A$2:$Q$47</definedName>
    <definedName name="_xlnm.Print_Area" localSheetId="0">'Resumen año'!$A$1:$M$63</definedName>
    <definedName name="_xlnm.Print_Area" localSheetId="2">'Resumen especie'!$A$85:$AL$161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31" l="1"/>
  <c r="M83" i="30"/>
  <c r="K67" i="30"/>
  <c r="C90" i="31"/>
  <c r="J71" i="31"/>
  <c r="I71" i="31"/>
  <c r="H71" i="31"/>
  <c r="G71" i="31"/>
  <c r="F71" i="31"/>
  <c r="E71" i="31"/>
  <c r="D71" i="31"/>
  <c r="C71" i="31"/>
  <c r="B71" i="31"/>
  <c r="K70" i="31"/>
  <c r="K69" i="31"/>
  <c r="K68" i="31"/>
  <c r="K67" i="31"/>
  <c r="K66" i="31"/>
  <c r="K65" i="31"/>
  <c r="K64" i="31"/>
  <c r="K63" i="31"/>
  <c r="K62" i="31"/>
  <c r="K61" i="31"/>
  <c r="K60" i="31"/>
  <c r="K59" i="31"/>
  <c r="K58" i="31"/>
  <c r="K57" i="31"/>
  <c r="K56" i="31"/>
  <c r="K55" i="31"/>
  <c r="M49" i="31"/>
  <c r="L49" i="31"/>
  <c r="K49" i="31"/>
  <c r="J49" i="31"/>
  <c r="I49" i="31"/>
  <c r="H49" i="31"/>
  <c r="G49" i="31"/>
  <c r="F49" i="31"/>
  <c r="E49" i="31"/>
  <c r="D49" i="31"/>
  <c r="C49" i="31"/>
  <c r="B49" i="31"/>
  <c r="N48" i="31"/>
  <c r="N47" i="31"/>
  <c r="N46" i="31"/>
  <c r="N45" i="31"/>
  <c r="N44" i="31"/>
  <c r="N43" i="31"/>
  <c r="N42" i="31"/>
  <c r="N41" i="31"/>
  <c r="N40" i="31"/>
  <c r="N39" i="31"/>
  <c r="N38" i="31"/>
  <c r="N37" i="31"/>
  <c r="N36" i="31"/>
  <c r="N35" i="31"/>
  <c r="N34" i="31"/>
  <c r="N33" i="31"/>
  <c r="K20" i="31"/>
  <c r="J20" i="31"/>
  <c r="I20" i="31"/>
  <c r="D20" i="31"/>
  <c r="C20" i="31"/>
  <c r="B20" i="31"/>
  <c r="L19" i="31"/>
  <c r="E19" i="31"/>
  <c r="L18" i="31"/>
  <c r="E18" i="31"/>
  <c r="L17" i="31"/>
  <c r="E17" i="31"/>
  <c r="L16" i="31"/>
  <c r="E16" i="31"/>
  <c r="L15" i="31"/>
  <c r="E15" i="31"/>
  <c r="L14" i="31"/>
  <c r="E14" i="31"/>
  <c r="L13" i="31"/>
  <c r="E13" i="31"/>
  <c r="L12" i="31"/>
  <c r="E12" i="31"/>
  <c r="L11" i="31"/>
  <c r="E11" i="31"/>
  <c r="L10" i="31"/>
  <c r="E10" i="31"/>
  <c r="L9" i="31"/>
  <c r="E9" i="31"/>
  <c r="L8" i="31"/>
  <c r="E8" i="31"/>
  <c r="L7" i="31"/>
  <c r="E7" i="31"/>
  <c r="L6" i="31"/>
  <c r="E6" i="31"/>
  <c r="L5" i="31"/>
  <c r="E5" i="31"/>
  <c r="L4" i="31"/>
  <c r="E4" i="31"/>
  <c r="K71" i="31" l="1"/>
  <c r="I72" i="31" s="1"/>
  <c r="N49" i="31"/>
  <c r="M50" i="31" s="1"/>
  <c r="L20" i="31"/>
  <c r="E20" i="31"/>
  <c r="B72" i="31" l="1"/>
  <c r="M15" i="31"/>
  <c r="M7" i="31"/>
  <c r="M8" i="31"/>
  <c r="M18" i="31"/>
  <c r="I21" i="31"/>
  <c r="M11" i="31"/>
  <c r="M17" i="31"/>
  <c r="M9" i="31"/>
  <c r="M13" i="31"/>
  <c r="M5" i="31"/>
  <c r="F18" i="31"/>
  <c r="F15" i="31"/>
  <c r="M14" i="31"/>
  <c r="M4" i="31"/>
  <c r="L50" i="31"/>
  <c r="M10" i="31"/>
  <c r="B21" i="31"/>
  <c r="K50" i="31"/>
  <c r="M6" i="31"/>
  <c r="M19" i="31"/>
  <c r="H50" i="31"/>
  <c r="J21" i="31"/>
  <c r="M16" i="31"/>
  <c r="K21" i="31"/>
  <c r="M12" i="31"/>
  <c r="C72" i="31"/>
  <c r="J72" i="31"/>
  <c r="F72" i="31"/>
  <c r="E72" i="31"/>
  <c r="J50" i="31"/>
  <c r="G50" i="31"/>
  <c r="I50" i="31"/>
  <c r="F50" i="31"/>
  <c r="H72" i="31"/>
  <c r="G72" i="31"/>
  <c r="D72" i="31"/>
  <c r="F5" i="31"/>
  <c r="F13" i="31"/>
  <c r="D21" i="31"/>
  <c r="F19" i="31"/>
  <c r="F10" i="31"/>
  <c r="F11" i="31"/>
  <c r="F16" i="31"/>
  <c r="F9" i="31"/>
  <c r="F8" i="31"/>
  <c r="F6" i="31"/>
  <c r="C21" i="31"/>
  <c r="F17" i="31"/>
  <c r="F7" i="31"/>
  <c r="F12" i="31"/>
  <c r="F14" i="31"/>
  <c r="F4" i="31"/>
  <c r="E50" i="30" l="1"/>
  <c r="K69" i="30"/>
  <c r="N35" i="30"/>
  <c r="C90" i="30"/>
  <c r="J72" i="30"/>
  <c r="I72" i="30"/>
  <c r="H72" i="30"/>
  <c r="G72" i="30"/>
  <c r="F72" i="30"/>
  <c r="E72" i="30"/>
  <c r="D72" i="30"/>
  <c r="C72" i="30"/>
  <c r="B72" i="30"/>
  <c r="K71" i="30"/>
  <c r="K70" i="30"/>
  <c r="K68" i="30"/>
  <c r="K66" i="30"/>
  <c r="K65" i="30"/>
  <c r="K64" i="30"/>
  <c r="K63" i="30"/>
  <c r="K62" i="30"/>
  <c r="K61" i="30"/>
  <c r="K60" i="30"/>
  <c r="K59" i="30"/>
  <c r="K58" i="30"/>
  <c r="K57" i="30"/>
  <c r="K56" i="30"/>
  <c r="M50" i="30"/>
  <c r="L50" i="30"/>
  <c r="K50" i="30"/>
  <c r="J50" i="30"/>
  <c r="I50" i="30"/>
  <c r="H50" i="30"/>
  <c r="G50" i="30"/>
  <c r="F50" i="30"/>
  <c r="D50" i="30"/>
  <c r="C50" i="30"/>
  <c r="B50" i="30"/>
  <c r="N49" i="30"/>
  <c r="N48" i="30"/>
  <c r="N47" i="30"/>
  <c r="N46" i="30"/>
  <c r="N45" i="30"/>
  <c r="N44" i="30"/>
  <c r="N43" i="30"/>
  <c r="N42" i="30"/>
  <c r="N41" i="30"/>
  <c r="N40" i="30"/>
  <c r="N39" i="30"/>
  <c r="N38" i="30"/>
  <c r="N37" i="30"/>
  <c r="N36" i="30"/>
  <c r="N34" i="30"/>
  <c r="K20" i="30"/>
  <c r="J20" i="30"/>
  <c r="I20" i="30"/>
  <c r="D20" i="30"/>
  <c r="C20" i="30"/>
  <c r="B20" i="30"/>
  <c r="L19" i="30"/>
  <c r="E19" i="30"/>
  <c r="L18" i="30"/>
  <c r="E18" i="30"/>
  <c r="L17" i="30"/>
  <c r="E17" i="30"/>
  <c r="L16" i="30"/>
  <c r="E16" i="30"/>
  <c r="L15" i="30"/>
  <c r="E15" i="30"/>
  <c r="L14" i="30"/>
  <c r="E14" i="30"/>
  <c r="L13" i="30"/>
  <c r="E13" i="30"/>
  <c r="L12" i="30"/>
  <c r="E12" i="30"/>
  <c r="L11" i="30"/>
  <c r="E11" i="30"/>
  <c r="L10" i="30"/>
  <c r="E10" i="30"/>
  <c r="L9" i="30"/>
  <c r="E9" i="30"/>
  <c r="L8" i="30"/>
  <c r="E8" i="30"/>
  <c r="L7" i="30"/>
  <c r="E7" i="30"/>
  <c r="L6" i="30"/>
  <c r="E6" i="30"/>
  <c r="L5" i="30"/>
  <c r="E5" i="30"/>
  <c r="L4" i="30"/>
  <c r="E4" i="30"/>
  <c r="N50" i="30" l="1"/>
  <c r="G51" i="30" s="1"/>
  <c r="J73" i="30"/>
  <c r="I51" i="30"/>
  <c r="L20" i="30"/>
  <c r="M5" i="30" s="1"/>
  <c r="K72" i="30"/>
  <c r="F51" i="30"/>
  <c r="J51" i="30"/>
  <c r="E20" i="30"/>
  <c r="F15" i="30" s="1"/>
  <c r="M7" i="30" l="1"/>
  <c r="M16" i="30"/>
  <c r="M4" i="30"/>
  <c r="M14" i="30"/>
  <c r="M51" i="30"/>
  <c r="D21" i="30"/>
  <c r="B51" i="30"/>
  <c r="M11" i="30"/>
  <c r="M10" i="30"/>
  <c r="J21" i="30"/>
  <c r="C21" i="30"/>
  <c r="B73" i="30"/>
  <c r="E73" i="30"/>
  <c r="M8" i="30"/>
  <c r="L51" i="30"/>
  <c r="D73" i="30"/>
  <c r="M17" i="30"/>
  <c r="K21" i="30"/>
  <c r="M6" i="30"/>
  <c r="F73" i="30"/>
  <c r="M12" i="30"/>
  <c r="H73" i="30"/>
  <c r="I21" i="30"/>
  <c r="K51" i="30"/>
  <c r="D51" i="30"/>
  <c r="C51" i="30"/>
  <c r="H51" i="30"/>
  <c r="M13" i="30"/>
  <c r="E51" i="30"/>
  <c r="M19" i="30"/>
  <c r="C73" i="30"/>
  <c r="M9" i="30"/>
  <c r="M15" i="30"/>
  <c r="M18" i="30"/>
  <c r="I73" i="30"/>
  <c r="F11" i="30"/>
  <c r="F9" i="30"/>
  <c r="F7" i="30"/>
  <c r="F18" i="30"/>
  <c r="F6" i="30"/>
  <c r="F16" i="30"/>
  <c r="F12" i="30"/>
  <c r="G73" i="30"/>
  <c r="F8" i="30"/>
  <c r="F14" i="30"/>
  <c r="F17" i="30"/>
  <c r="F4" i="30"/>
  <c r="F10" i="30"/>
  <c r="F13" i="30"/>
  <c r="F5" i="30"/>
  <c r="F19" i="30"/>
  <c r="B21" i="30"/>
  <c r="C87" i="29" l="1"/>
  <c r="M68" i="29"/>
  <c r="L68" i="29"/>
  <c r="K68" i="29"/>
  <c r="J68" i="29"/>
  <c r="I68" i="29"/>
  <c r="H68" i="29"/>
  <c r="G68" i="29"/>
  <c r="F68" i="29"/>
  <c r="E68" i="29"/>
  <c r="D68" i="29"/>
  <c r="C68" i="29"/>
  <c r="B68" i="29"/>
  <c r="N67" i="29"/>
  <c r="N66" i="29"/>
  <c r="N65" i="29"/>
  <c r="N64" i="29"/>
  <c r="N63" i="29"/>
  <c r="N62" i="29"/>
  <c r="N61" i="29"/>
  <c r="N60" i="29"/>
  <c r="N59" i="29"/>
  <c r="N58" i="29"/>
  <c r="N57" i="29"/>
  <c r="N56" i="29"/>
  <c r="N55" i="29"/>
  <c r="N54" i="29"/>
  <c r="N53" i="29"/>
  <c r="M47" i="29"/>
  <c r="L47" i="29"/>
  <c r="K47" i="29"/>
  <c r="J47" i="29"/>
  <c r="I47" i="29"/>
  <c r="H47" i="29"/>
  <c r="G47" i="29"/>
  <c r="F47" i="29"/>
  <c r="E47" i="29"/>
  <c r="D47" i="29"/>
  <c r="C47" i="29"/>
  <c r="B47" i="29"/>
  <c r="N46" i="29"/>
  <c r="N45" i="29"/>
  <c r="N44" i="29"/>
  <c r="N43" i="29"/>
  <c r="N42" i="29"/>
  <c r="N41" i="29"/>
  <c r="N40" i="29"/>
  <c r="N39" i="29"/>
  <c r="N38" i="29"/>
  <c r="N37" i="29"/>
  <c r="N36" i="29"/>
  <c r="N35" i="29"/>
  <c r="N34" i="29"/>
  <c r="N33" i="29"/>
  <c r="N32" i="29"/>
  <c r="K19" i="29"/>
  <c r="J19" i="29"/>
  <c r="I19" i="29"/>
  <c r="D19" i="29"/>
  <c r="C19" i="29"/>
  <c r="B19" i="29"/>
  <c r="L18" i="29"/>
  <c r="E18" i="29"/>
  <c r="L17" i="29"/>
  <c r="E17" i="29"/>
  <c r="L16" i="29"/>
  <c r="E16" i="29"/>
  <c r="L15" i="29"/>
  <c r="E15" i="29"/>
  <c r="L14" i="29"/>
  <c r="E14" i="29"/>
  <c r="L13" i="29"/>
  <c r="E13" i="29"/>
  <c r="L12" i="29"/>
  <c r="E12" i="29"/>
  <c r="L11" i="29"/>
  <c r="E11" i="29"/>
  <c r="L10" i="29"/>
  <c r="E10" i="29"/>
  <c r="L9" i="29"/>
  <c r="E9" i="29"/>
  <c r="L8" i="29"/>
  <c r="E8" i="29"/>
  <c r="L7" i="29"/>
  <c r="E7" i="29"/>
  <c r="L6" i="29"/>
  <c r="E6" i="29"/>
  <c r="L5" i="29"/>
  <c r="E5" i="29"/>
  <c r="L4" i="29"/>
  <c r="E4" i="29"/>
  <c r="N47" i="29" l="1"/>
  <c r="C48" i="29" s="1"/>
  <c r="L19" i="29"/>
  <c r="M16" i="29" s="1"/>
  <c r="N68" i="29"/>
  <c r="M69" i="29" s="1"/>
  <c r="E19" i="29"/>
  <c r="F4" i="29" s="1"/>
  <c r="M18" i="29" l="1"/>
  <c r="M10" i="29"/>
  <c r="M12" i="29"/>
  <c r="I20" i="29"/>
  <c r="M4" i="29"/>
  <c r="M17" i="29"/>
  <c r="K20" i="29"/>
  <c r="B20" i="29"/>
  <c r="M15" i="29"/>
  <c r="M7" i="29"/>
  <c r="M11" i="29"/>
  <c r="M8" i="29"/>
  <c r="M13" i="29"/>
  <c r="M9" i="29"/>
  <c r="M14" i="29"/>
  <c r="M6" i="29"/>
  <c r="M5" i="29"/>
  <c r="J20" i="29"/>
  <c r="E48" i="29"/>
  <c r="J48" i="29"/>
  <c r="D48" i="29"/>
  <c r="G69" i="29"/>
  <c r="E69" i="29"/>
  <c r="K69" i="29"/>
  <c r="B48" i="29"/>
  <c r="C69" i="29"/>
  <c r="L48" i="29"/>
  <c r="F69" i="29"/>
  <c r="D69" i="29"/>
  <c r="G48" i="29"/>
  <c r="F48" i="29"/>
  <c r="I69" i="29"/>
  <c r="I48" i="29"/>
  <c r="F16" i="29"/>
  <c r="L69" i="29"/>
  <c r="H48" i="29"/>
  <c r="H69" i="29"/>
  <c r="F18" i="29"/>
  <c r="F12" i="29"/>
  <c r="B69" i="29"/>
  <c r="F14" i="29"/>
  <c r="F5" i="29"/>
  <c r="K48" i="29"/>
  <c r="J69" i="29"/>
  <c r="F9" i="29"/>
  <c r="M48" i="29"/>
  <c r="F8" i="29"/>
  <c r="C20" i="29"/>
  <c r="F11" i="29"/>
  <c r="F15" i="29"/>
  <c r="F7" i="29"/>
  <c r="F10" i="29"/>
  <c r="F17" i="29"/>
  <c r="F6" i="29"/>
  <c r="F13" i="29"/>
  <c r="D20" i="29"/>
  <c r="AN161" i="3" l="1"/>
  <c r="AM161" i="3"/>
  <c r="E67" i="28" l="1"/>
  <c r="E67" i="27"/>
  <c r="E67" i="23"/>
  <c r="I67" i="28" l="1"/>
  <c r="J67" i="28"/>
  <c r="C86" i="28" l="1"/>
  <c r="L67" i="28"/>
  <c r="K67" i="28"/>
  <c r="H67" i="28"/>
  <c r="G67" i="28"/>
  <c r="F67" i="28"/>
  <c r="D67" i="28"/>
  <c r="C67" i="28"/>
  <c r="B67" i="28"/>
  <c r="M66" i="28"/>
  <c r="M65" i="28"/>
  <c r="M64" i="28"/>
  <c r="M63" i="28"/>
  <c r="M62" i="28"/>
  <c r="M61" i="28"/>
  <c r="M60" i="28"/>
  <c r="M59" i="28"/>
  <c r="M58" i="28"/>
  <c r="M57" i="28"/>
  <c r="M56" i="28"/>
  <c r="M55" i="28"/>
  <c r="M54" i="28"/>
  <c r="M53" i="28"/>
  <c r="M52" i="28"/>
  <c r="M46" i="28"/>
  <c r="L46" i="28"/>
  <c r="K46" i="28"/>
  <c r="J46" i="28"/>
  <c r="I46" i="28"/>
  <c r="H46" i="28"/>
  <c r="G46" i="28"/>
  <c r="F46" i="28"/>
  <c r="E46" i="28"/>
  <c r="D46" i="28"/>
  <c r="C46" i="28"/>
  <c r="B46" i="28"/>
  <c r="N45" i="28"/>
  <c r="N44" i="28"/>
  <c r="N43" i="28"/>
  <c r="N42" i="28"/>
  <c r="N41" i="28"/>
  <c r="N40" i="28"/>
  <c r="N39" i="28"/>
  <c r="N38" i="28"/>
  <c r="N37" i="28"/>
  <c r="N36" i="28"/>
  <c r="N35" i="28"/>
  <c r="N34" i="28"/>
  <c r="N33" i="28"/>
  <c r="N32" i="28"/>
  <c r="N31" i="28"/>
  <c r="K19" i="28"/>
  <c r="J19" i="28"/>
  <c r="I19" i="28"/>
  <c r="D19" i="28"/>
  <c r="C19" i="28"/>
  <c r="B19" i="28"/>
  <c r="L18" i="28"/>
  <c r="E18" i="28"/>
  <c r="L17" i="28"/>
  <c r="E17" i="28"/>
  <c r="L16" i="28"/>
  <c r="E16" i="28"/>
  <c r="L15" i="28"/>
  <c r="E15" i="28"/>
  <c r="L14" i="28"/>
  <c r="E14" i="28"/>
  <c r="L13" i="28"/>
  <c r="L12" i="28"/>
  <c r="E12" i="28"/>
  <c r="L11" i="28"/>
  <c r="E11" i="28"/>
  <c r="L10" i="28"/>
  <c r="E10" i="28"/>
  <c r="L9" i="28"/>
  <c r="E9" i="28"/>
  <c r="L8" i="28"/>
  <c r="E8" i="28"/>
  <c r="L7" i="28"/>
  <c r="E7" i="28"/>
  <c r="L6" i="28"/>
  <c r="E6" i="28"/>
  <c r="L5" i="28"/>
  <c r="E5" i="28"/>
  <c r="L4" i="28"/>
  <c r="E4" i="28"/>
  <c r="M67" i="28" l="1"/>
  <c r="I68" i="28" s="1"/>
  <c r="N46" i="28"/>
  <c r="C47" i="28" s="1"/>
  <c r="L19" i="28"/>
  <c r="M11" i="28" s="1"/>
  <c r="E19" i="28"/>
  <c r="F4" i="28" s="1"/>
  <c r="J67" i="27"/>
  <c r="C68" i="28" l="1"/>
  <c r="H68" i="28"/>
  <c r="B68" i="28"/>
  <c r="E68" i="28"/>
  <c r="J68" i="28"/>
  <c r="G47" i="28"/>
  <c r="M13" i="28"/>
  <c r="M17" i="28"/>
  <c r="K20" i="28"/>
  <c r="F11" i="28"/>
  <c r="F18" i="28"/>
  <c r="F8" i="28"/>
  <c r="D68" i="28"/>
  <c r="G68" i="28"/>
  <c r="F68" i="28"/>
  <c r="L68" i="28"/>
  <c r="K68" i="28"/>
  <c r="E47" i="28"/>
  <c r="H47" i="28"/>
  <c r="I47" i="28"/>
  <c r="B47" i="28"/>
  <c r="K47" i="28"/>
  <c r="J47" i="28"/>
  <c r="D47" i="28"/>
  <c r="F47" i="28"/>
  <c r="L47" i="28"/>
  <c r="M47" i="28"/>
  <c r="I20" i="28"/>
  <c r="M10" i="28"/>
  <c r="M12" i="28"/>
  <c r="M4" i="28"/>
  <c r="M14" i="28"/>
  <c r="M5" i="28"/>
  <c r="M16" i="28"/>
  <c r="M9" i="28"/>
  <c r="M18" i="28"/>
  <c r="M6" i="28"/>
  <c r="M15" i="28"/>
  <c r="M8" i="28"/>
  <c r="J20" i="28"/>
  <c r="M7" i="28"/>
  <c r="B20" i="28"/>
  <c r="F15" i="28"/>
  <c r="F17" i="28"/>
  <c r="F7" i="28"/>
  <c r="F16" i="28"/>
  <c r="F13" i="28"/>
  <c r="F14" i="28"/>
  <c r="F9" i="28"/>
  <c r="C20" i="28"/>
  <c r="F6" i="28"/>
  <c r="F10" i="28"/>
  <c r="D20" i="28"/>
  <c r="F5" i="28"/>
  <c r="F12" i="28"/>
  <c r="L54" i="27"/>
  <c r="I67" i="27" l="1"/>
  <c r="N32" i="23" l="1"/>
  <c r="N33" i="23"/>
  <c r="N34" i="23"/>
  <c r="N35" i="23"/>
  <c r="N36" i="23"/>
  <c r="N37" i="23"/>
  <c r="N38" i="23"/>
  <c r="N39" i="23"/>
  <c r="N40" i="23"/>
  <c r="N41" i="23"/>
  <c r="N42" i="23"/>
  <c r="N43" i="23"/>
  <c r="N44" i="23"/>
  <c r="N45" i="23"/>
  <c r="N31" i="23"/>
  <c r="N46" i="21"/>
  <c r="O46" i="21"/>
  <c r="P32" i="21"/>
  <c r="P33" i="21"/>
  <c r="P34" i="21"/>
  <c r="P35" i="21"/>
  <c r="P36" i="21"/>
  <c r="P37" i="21"/>
  <c r="P38" i="21"/>
  <c r="P39" i="21"/>
  <c r="P40" i="21"/>
  <c r="P41" i="21"/>
  <c r="P42" i="21"/>
  <c r="P43" i="21"/>
  <c r="P44" i="21"/>
  <c r="P45" i="21"/>
  <c r="P31" i="21"/>
  <c r="N46" i="23" l="1"/>
  <c r="P46" i="21"/>
  <c r="C70" i="16"/>
  <c r="D70" i="16"/>
  <c r="E70" i="16"/>
  <c r="B70" i="16"/>
  <c r="G55" i="16"/>
  <c r="G56" i="16"/>
  <c r="G57" i="16"/>
  <c r="G58" i="16"/>
  <c r="G59" i="16"/>
  <c r="G60" i="16"/>
  <c r="G61" i="16"/>
  <c r="G62" i="16"/>
  <c r="G63" i="16"/>
  <c r="G64" i="16"/>
  <c r="G65" i="16"/>
  <c r="G66" i="16"/>
  <c r="G67" i="16"/>
  <c r="G68" i="16"/>
  <c r="G54" i="16"/>
  <c r="C49" i="16"/>
  <c r="D49" i="16"/>
  <c r="E49" i="16"/>
  <c r="F49" i="16"/>
  <c r="G49" i="16"/>
  <c r="H49" i="16"/>
  <c r="I49" i="16"/>
  <c r="J49" i="16"/>
  <c r="K49" i="16"/>
  <c r="B49" i="16"/>
  <c r="M34" i="16"/>
  <c r="M35" i="16"/>
  <c r="M36" i="16"/>
  <c r="M37" i="16"/>
  <c r="M38" i="16"/>
  <c r="M39" i="16"/>
  <c r="M40" i="16"/>
  <c r="M41" i="16"/>
  <c r="M42" i="16"/>
  <c r="M43" i="16"/>
  <c r="M44" i="16"/>
  <c r="M45" i="16"/>
  <c r="M46" i="16"/>
  <c r="M47" i="16"/>
  <c r="M33" i="16"/>
  <c r="C68" i="15"/>
  <c r="D68" i="15"/>
  <c r="E68" i="15"/>
  <c r="F68" i="15"/>
  <c r="B68" i="15"/>
  <c r="C47" i="15"/>
  <c r="D47" i="15"/>
  <c r="E47" i="15"/>
  <c r="F47" i="15"/>
  <c r="G47" i="15"/>
  <c r="H47" i="15"/>
  <c r="I47" i="15"/>
  <c r="J47" i="15"/>
  <c r="K47" i="15"/>
  <c r="B47" i="15"/>
  <c r="H53" i="15"/>
  <c r="H54" i="15"/>
  <c r="H55" i="15"/>
  <c r="H56" i="15"/>
  <c r="H57" i="15"/>
  <c r="H58" i="15"/>
  <c r="H59" i="15"/>
  <c r="H60" i="15"/>
  <c r="H61" i="15"/>
  <c r="H62" i="15"/>
  <c r="H63" i="15"/>
  <c r="H64" i="15"/>
  <c r="H65" i="15"/>
  <c r="H66" i="15"/>
  <c r="H52" i="15"/>
  <c r="M32" i="15"/>
  <c r="M33" i="15"/>
  <c r="M34" i="15"/>
  <c r="M35" i="15"/>
  <c r="M36" i="15"/>
  <c r="M37" i="15"/>
  <c r="M38" i="15"/>
  <c r="M39" i="15"/>
  <c r="M40" i="15"/>
  <c r="M41" i="15"/>
  <c r="M42" i="15"/>
  <c r="M43" i="15"/>
  <c r="M44" i="15"/>
  <c r="M45" i="15"/>
  <c r="M31" i="15"/>
  <c r="C68" i="14"/>
  <c r="D68" i="14"/>
  <c r="E68" i="14"/>
  <c r="B68" i="14"/>
  <c r="G53" i="14"/>
  <c r="G54" i="14"/>
  <c r="G55" i="14"/>
  <c r="G56" i="14"/>
  <c r="G57" i="14"/>
  <c r="G58" i="14"/>
  <c r="G59" i="14"/>
  <c r="G60" i="14"/>
  <c r="G61" i="14"/>
  <c r="G62" i="14"/>
  <c r="G63" i="14"/>
  <c r="G64" i="14"/>
  <c r="G65" i="14"/>
  <c r="G66" i="14"/>
  <c r="G52" i="14"/>
  <c r="C47" i="14"/>
  <c r="D47" i="14"/>
  <c r="E47" i="14"/>
  <c r="F47" i="14"/>
  <c r="G47" i="14"/>
  <c r="H47" i="14"/>
  <c r="I47" i="14"/>
  <c r="J47" i="14"/>
  <c r="K47" i="14"/>
  <c r="B47" i="14"/>
  <c r="M32" i="14"/>
  <c r="M33" i="14"/>
  <c r="M34" i="14"/>
  <c r="M35" i="14"/>
  <c r="M36" i="14"/>
  <c r="M37" i="14"/>
  <c r="M38" i="14"/>
  <c r="M39" i="14"/>
  <c r="M40" i="14"/>
  <c r="M41" i="14"/>
  <c r="M42" i="14"/>
  <c r="M43" i="14"/>
  <c r="M44" i="14"/>
  <c r="M45" i="14"/>
  <c r="M31" i="14"/>
  <c r="C69" i="13"/>
  <c r="D69" i="13"/>
  <c r="E69" i="13"/>
  <c r="F69" i="13"/>
  <c r="B69" i="13"/>
  <c r="H54" i="13"/>
  <c r="H55" i="13"/>
  <c r="H56" i="13"/>
  <c r="H57" i="13"/>
  <c r="H58" i="13"/>
  <c r="H59" i="13"/>
  <c r="H60" i="13"/>
  <c r="H61" i="13"/>
  <c r="H62" i="13"/>
  <c r="H63" i="13"/>
  <c r="H64" i="13"/>
  <c r="H65" i="13"/>
  <c r="H66" i="13"/>
  <c r="H67" i="13"/>
  <c r="H53" i="13"/>
  <c r="C48" i="13"/>
  <c r="D48" i="13"/>
  <c r="E48" i="13"/>
  <c r="F48" i="13"/>
  <c r="G48" i="13"/>
  <c r="H48" i="13"/>
  <c r="I48" i="13"/>
  <c r="J48" i="13"/>
  <c r="K48" i="13"/>
  <c r="B48" i="13"/>
  <c r="M33" i="13"/>
  <c r="M34" i="13"/>
  <c r="M35" i="13"/>
  <c r="M36" i="13"/>
  <c r="M37" i="13"/>
  <c r="M38" i="13"/>
  <c r="M39" i="13"/>
  <c r="M40" i="13"/>
  <c r="M41" i="13"/>
  <c r="M42" i="13"/>
  <c r="M43" i="13"/>
  <c r="M44" i="13"/>
  <c r="M45" i="13"/>
  <c r="M46" i="13"/>
  <c r="M32" i="13"/>
  <c r="C70" i="12"/>
  <c r="D70" i="12"/>
  <c r="E70" i="12"/>
  <c r="F70" i="12"/>
  <c r="B70" i="12"/>
  <c r="H55" i="12"/>
  <c r="H56" i="12"/>
  <c r="H57" i="12"/>
  <c r="H58" i="12"/>
  <c r="H59" i="12"/>
  <c r="H60" i="12"/>
  <c r="H61" i="12"/>
  <c r="H62" i="12"/>
  <c r="H63" i="12"/>
  <c r="H64" i="12"/>
  <c r="H65" i="12"/>
  <c r="H66" i="12"/>
  <c r="H67" i="12"/>
  <c r="H68" i="12"/>
  <c r="H54" i="12"/>
  <c r="C49" i="12"/>
  <c r="D49" i="12"/>
  <c r="E49" i="12"/>
  <c r="F49" i="12"/>
  <c r="G49" i="12"/>
  <c r="H49" i="12"/>
  <c r="I49" i="12"/>
  <c r="J49" i="12"/>
  <c r="K49" i="12"/>
  <c r="B49" i="12"/>
  <c r="M34" i="12"/>
  <c r="M35" i="12"/>
  <c r="M36" i="12"/>
  <c r="M37" i="12"/>
  <c r="M38" i="12"/>
  <c r="M39" i="12"/>
  <c r="M40" i="12"/>
  <c r="M41" i="12"/>
  <c r="M42" i="12"/>
  <c r="M43" i="12"/>
  <c r="M44" i="12"/>
  <c r="M45" i="12"/>
  <c r="M46" i="12"/>
  <c r="M47" i="12"/>
  <c r="M33" i="12"/>
  <c r="G56" i="11"/>
  <c r="G57" i="11"/>
  <c r="G58" i="11"/>
  <c r="G59" i="11"/>
  <c r="G60" i="11"/>
  <c r="G61" i="11"/>
  <c r="G62" i="11"/>
  <c r="G63" i="11"/>
  <c r="G64" i="11"/>
  <c r="G65" i="11"/>
  <c r="G66" i="11"/>
  <c r="G67" i="11"/>
  <c r="G68" i="11"/>
  <c r="G69" i="11"/>
  <c r="G55" i="11"/>
  <c r="C50" i="11"/>
  <c r="D50" i="11"/>
  <c r="E50" i="11"/>
  <c r="F50" i="11"/>
  <c r="G50" i="11"/>
  <c r="H50" i="11"/>
  <c r="I50" i="11"/>
  <c r="J50" i="11"/>
  <c r="K50" i="11"/>
  <c r="B50" i="11"/>
  <c r="M35" i="11"/>
  <c r="M36" i="11"/>
  <c r="M37" i="11"/>
  <c r="M38" i="11"/>
  <c r="M39" i="11"/>
  <c r="M40" i="11"/>
  <c r="M41" i="11"/>
  <c r="M42" i="11"/>
  <c r="M43" i="11"/>
  <c r="M44" i="11"/>
  <c r="M45" i="11"/>
  <c r="M46" i="11"/>
  <c r="M47" i="11"/>
  <c r="M48" i="11"/>
  <c r="M34" i="11"/>
  <c r="C73" i="10"/>
  <c r="D73" i="10"/>
  <c r="E73" i="10"/>
  <c r="F73" i="10"/>
  <c r="B73" i="10"/>
  <c r="H58" i="10"/>
  <c r="H59" i="10"/>
  <c r="H60" i="10"/>
  <c r="H61" i="10"/>
  <c r="H62" i="10"/>
  <c r="H63" i="10"/>
  <c r="H64" i="10"/>
  <c r="H65" i="10"/>
  <c r="H66" i="10"/>
  <c r="H67" i="10"/>
  <c r="H68" i="10"/>
  <c r="H69" i="10"/>
  <c r="H70" i="10"/>
  <c r="H71" i="10"/>
  <c r="H57" i="10"/>
  <c r="C52" i="10"/>
  <c r="D52" i="10"/>
  <c r="E52" i="10"/>
  <c r="F52" i="10"/>
  <c r="G52" i="10"/>
  <c r="H52" i="10"/>
  <c r="I52" i="10"/>
  <c r="J52" i="10"/>
  <c r="K52" i="10"/>
  <c r="B52" i="10"/>
  <c r="M37" i="10"/>
  <c r="M38" i="10"/>
  <c r="M39" i="10"/>
  <c r="M40" i="10"/>
  <c r="M41" i="10"/>
  <c r="M42" i="10"/>
  <c r="M43" i="10"/>
  <c r="M44" i="10"/>
  <c r="M45" i="10"/>
  <c r="M46" i="10"/>
  <c r="M47" i="10"/>
  <c r="M48" i="10"/>
  <c r="M49" i="10"/>
  <c r="M50" i="10"/>
  <c r="M36" i="10"/>
  <c r="C72" i="9"/>
  <c r="D72" i="9"/>
  <c r="E72" i="9"/>
  <c r="B72" i="9"/>
  <c r="C51" i="9"/>
  <c r="D51" i="9"/>
  <c r="E51" i="9"/>
  <c r="F51" i="9"/>
  <c r="G51" i="9"/>
  <c r="H51" i="9"/>
  <c r="I51" i="9"/>
  <c r="J51" i="9"/>
  <c r="K51" i="9"/>
  <c r="B51" i="9"/>
  <c r="G57" i="9"/>
  <c r="G58" i="9"/>
  <c r="G59" i="9"/>
  <c r="G60" i="9"/>
  <c r="G61" i="9"/>
  <c r="G62" i="9"/>
  <c r="G63" i="9"/>
  <c r="G64" i="9"/>
  <c r="G65" i="9"/>
  <c r="G66" i="9"/>
  <c r="G67" i="9"/>
  <c r="G68" i="9"/>
  <c r="G69" i="9"/>
  <c r="G70" i="9"/>
  <c r="G56" i="9"/>
  <c r="M36" i="9"/>
  <c r="M37" i="9"/>
  <c r="M38" i="9"/>
  <c r="M39" i="9"/>
  <c r="M40" i="9"/>
  <c r="M41" i="9"/>
  <c r="M42" i="9"/>
  <c r="M43" i="9"/>
  <c r="M44" i="9"/>
  <c r="M45" i="9"/>
  <c r="M46" i="9"/>
  <c r="M47" i="9"/>
  <c r="M48" i="9"/>
  <c r="M49" i="9"/>
  <c r="M35" i="9"/>
  <c r="C70" i="8"/>
  <c r="D70" i="8"/>
  <c r="E70" i="8"/>
  <c r="F70" i="8"/>
  <c r="G70" i="8"/>
  <c r="H70" i="8"/>
  <c r="B70" i="8"/>
  <c r="C49" i="8"/>
  <c r="D49" i="8"/>
  <c r="E49" i="8"/>
  <c r="F49" i="8"/>
  <c r="G49" i="8"/>
  <c r="H49" i="8"/>
  <c r="I49" i="8"/>
  <c r="J49" i="8"/>
  <c r="K49" i="8"/>
  <c r="B49" i="8"/>
  <c r="J55" i="8"/>
  <c r="J56" i="8"/>
  <c r="J57" i="8"/>
  <c r="J58" i="8"/>
  <c r="J59" i="8"/>
  <c r="J60" i="8"/>
  <c r="J61" i="8"/>
  <c r="J62" i="8"/>
  <c r="J63" i="8"/>
  <c r="J64" i="8"/>
  <c r="J65" i="8"/>
  <c r="J66" i="8"/>
  <c r="J67" i="8"/>
  <c r="J68" i="8"/>
  <c r="J54" i="8"/>
  <c r="M34" i="8"/>
  <c r="M35" i="8"/>
  <c r="M36" i="8"/>
  <c r="M37" i="8"/>
  <c r="M38" i="8"/>
  <c r="M39" i="8"/>
  <c r="M40" i="8"/>
  <c r="M41" i="8"/>
  <c r="M42" i="8"/>
  <c r="M43" i="8"/>
  <c r="M44" i="8"/>
  <c r="M45" i="8"/>
  <c r="M46" i="8"/>
  <c r="M47" i="8"/>
  <c r="M33" i="8"/>
  <c r="C73" i="7"/>
  <c r="D73" i="7"/>
  <c r="E73" i="7"/>
  <c r="F73" i="7"/>
  <c r="G73" i="7"/>
  <c r="B73" i="7"/>
  <c r="C52" i="7"/>
  <c r="D52" i="7"/>
  <c r="E52" i="7"/>
  <c r="F52" i="7"/>
  <c r="G52" i="7"/>
  <c r="H52" i="7"/>
  <c r="I52" i="7"/>
  <c r="J52" i="7"/>
  <c r="K52" i="7"/>
  <c r="B52" i="7"/>
  <c r="C71" i="6"/>
  <c r="D71" i="6"/>
  <c r="E71" i="6"/>
  <c r="B71" i="6"/>
  <c r="C50" i="6"/>
  <c r="D50" i="6"/>
  <c r="E50" i="6"/>
  <c r="F50" i="6"/>
  <c r="G50" i="6"/>
  <c r="H50" i="6"/>
  <c r="I50" i="6"/>
  <c r="J50" i="6"/>
  <c r="B50" i="6"/>
  <c r="C65" i="5"/>
  <c r="D65" i="5"/>
  <c r="E65" i="5"/>
  <c r="B65" i="5"/>
  <c r="C44" i="5"/>
  <c r="D44" i="5"/>
  <c r="E44" i="5"/>
  <c r="F44" i="5"/>
  <c r="G44" i="5"/>
  <c r="H44" i="5"/>
  <c r="B44" i="5"/>
  <c r="I58" i="7"/>
  <c r="I59" i="7"/>
  <c r="I60" i="7"/>
  <c r="I61" i="7"/>
  <c r="I62" i="7"/>
  <c r="I63" i="7"/>
  <c r="I64" i="7"/>
  <c r="I65" i="7"/>
  <c r="I66" i="7"/>
  <c r="I67" i="7"/>
  <c r="I68" i="7"/>
  <c r="I69" i="7"/>
  <c r="I70" i="7"/>
  <c r="I71" i="7"/>
  <c r="I57" i="7"/>
  <c r="M37" i="7"/>
  <c r="M38" i="7"/>
  <c r="M39" i="7"/>
  <c r="M40" i="7"/>
  <c r="M41" i="7"/>
  <c r="M42" i="7"/>
  <c r="M43" i="7"/>
  <c r="M44" i="7"/>
  <c r="M45" i="7"/>
  <c r="M46" i="7"/>
  <c r="M47" i="7"/>
  <c r="M48" i="7"/>
  <c r="M49" i="7"/>
  <c r="M50" i="7"/>
  <c r="M36" i="7"/>
  <c r="G56" i="6"/>
  <c r="G57" i="6"/>
  <c r="G58" i="6"/>
  <c r="G59" i="6"/>
  <c r="G60" i="6"/>
  <c r="G61" i="6"/>
  <c r="G62" i="6"/>
  <c r="G63" i="6"/>
  <c r="G64" i="6"/>
  <c r="G65" i="6"/>
  <c r="G66" i="6"/>
  <c r="G67" i="6"/>
  <c r="G68" i="6"/>
  <c r="G69" i="6"/>
  <c r="G55" i="6"/>
  <c r="L35" i="6"/>
  <c r="L36" i="6"/>
  <c r="L37" i="6"/>
  <c r="L38" i="6"/>
  <c r="L39" i="6"/>
  <c r="L40" i="6"/>
  <c r="L41" i="6"/>
  <c r="L42" i="6"/>
  <c r="L43" i="6"/>
  <c r="L44" i="6"/>
  <c r="L45" i="6"/>
  <c r="L46" i="6"/>
  <c r="L47" i="6"/>
  <c r="L48" i="6"/>
  <c r="L34" i="6"/>
  <c r="G50" i="5"/>
  <c r="G51" i="5"/>
  <c r="G52" i="5"/>
  <c r="G53" i="5"/>
  <c r="G54" i="5"/>
  <c r="G55" i="5"/>
  <c r="G56" i="5"/>
  <c r="G57" i="5"/>
  <c r="G58" i="5"/>
  <c r="G59" i="5"/>
  <c r="G60" i="5"/>
  <c r="G61" i="5"/>
  <c r="G62" i="5"/>
  <c r="G63" i="5"/>
  <c r="G49" i="5"/>
  <c r="J29" i="5"/>
  <c r="J30" i="5"/>
  <c r="J31" i="5"/>
  <c r="J32" i="5"/>
  <c r="J33" i="5"/>
  <c r="J34" i="5"/>
  <c r="J35" i="5"/>
  <c r="J36" i="5"/>
  <c r="J37" i="5"/>
  <c r="J38" i="5"/>
  <c r="J39" i="5"/>
  <c r="J40" i="5"/>
  <c r="J41" i="5"/>
  <c r="J42" i="5"/>
  <c r="J28" i="5"/>
  <c r="F50" i="4"/>
  <c r="F51" i="4"/>
  <c r="F52" i="4"/>
  <c r="F53" i="4"/>
  <c r="F54" i="4"/>
  <c r="F55" i="4"/>
  <c r="F56" i="4"/>
  <c r="F57" i="4"/>
  <c r="F58" i="4"/>
  <c r="F59" i="4"/>
  <c r="F60" i="4"/>
  <c r="F61" i="4"/>
  <c r="F62" i="4"/>
  <c r="F63" i="4"/>
  <c r="F49" i="4"/>
  <c r="G29" i="4"/>
  <c r="G30" i="4"/>
  <c r="G31" i="4"/>
  <c r="G32" i="4"/>
  <c r="G33" i="4"/>
  <c r="G34" i="4"/>
  <c r="G35" i="4"/>
  <c r="G36" i="4"/>
  <c r="G37" i="4"/>
  <c r="G38" i="4"/>
  <c r="G39" i="4"/>
  <c r="G40" i="4"/>
  <c r="G41" i="4"/>
  <c r="G42" i="4"/>
  <c r="G28" i="4"/>
  <c r="D65" i="4"/>
  <c r="C65" i="4"/>
  <c r="B65" i="4"/>
  <c r="E44" i="4"/>
  <c r="D44" i="4"/>
  <c r="C44" i="4"/>
  <c r="B44" i="4"/>
  <c r="C21" i="5"/>
  <c r="B21" i="5"/>
  <c r="C21" i="4"/>
  <c r="B21" i="4"/>
  <c r="C77" i="5"/>
  <c r="C74" i="4"/>
  <c r="N32" i="27"/>
  <c r="N33" i="27"/>
  <c r="N34" i="27"/>
  <c r="N35" i="27"/>
  <c r="N36" i="27"/>
  <c r="N37" i="27"/>
  <c r="N38" i="27"/>
  <c r="N39" i="27"/>
  <c r="N40" i="27"/>
  <c r="N41" i="27"/>
  <c r="N42" i="27"/>
  <c r="N43" i="27"/>
  <c r="N44" i="27"/>
  <c r="N45" i="27"/>
  <c r="N31" i="27"/>
  <c r="N47" i="21" l="1"/>
  <c r="O47" i="21"/>
  <c r="N46" i="27"/>
  <c r="C86" i="27" l="1"/>
  <c r="K67" i="27"/>
  <c r="H67" i="27"/>
  <c r="G67" i="27"/>
  <c r="F67" i="27"/>
  <c r="D67" i="27"/>
  <c r="C67" i="27"/>
  <c r="B67" i="27"/>
  <c r="L66" i="27"/>
  <c r="L65" i="27"/>
  <c r="L64" i="27"/>
  <c r="L63" i="27"/>
  <c r="L62" i="27"/>
  <c r="L61" i="27"/>
  <c r="L60" i="27"/>
  <c r="L59" i="27"/>
  <c r="L58" i="27"/>
  <c r="L57" i="27"/>
  <c r="L56" i="27"/>
  <c r="L55" i="27"/>
  <c r="L53" i="27"/>
  <c r="L52" i="27"/>
  <c r="M46" i="27"/>
  <c r="M47" i="27" s="1"/>
  <c r="L46" i="27"/>
  <c r="L47" i="27" s="1"/>
  <c r="K46" i="27"/>
  <c r="K47" i="27" s="1"/>
  <c r="J46" i="27"/>
  <c r="J47" i="27" s="1"/>
  <c r="I46" i="27"/>
  <c r="I47" i="27" s="1"/>
  <c r="H46" i="27"/>
  <c r="H47" i="27" s="1"/>
  <c r="G46" i="27"/>
  <c r="G47" i="27" s="1"/>
  <c r="F46" i="27"/>
  <c r="F47" i="27" s="1"/>
  <c r="E46" i="27"/>
  <c r="E47" i="27" s="1"/>
  <c r="D46" i="27"/>
  <c r="D47" i="27" s="1"/>
  <c r="C46" i="27"/>
  <c r="C47" i="27" s="1"/>
  <c r="B46" i="27"/>
  <c r="B47" i="27" s="1"/>
  <c r="K19" i="27"/>
  <c r="J19" i="27"/>
  <c r="I19" i="27"/>
  <c r="D19" i="27"/>
  <c r="C19" i="27"/>
  <c r="B19" i="27"/>
  <c r="L18" i="27"/>
  <c r="E18" i="27"/>
  <c r="L17" i="27"/>
  <c r="E17" i="27"/>
  <c r="L16" i="27"/>
  <c r="E16" i="27"/>
  <c r="L15" i="27"/>
  <c r="E15" i="27"/>
  <c r="L14" i="27"/>
  <c r="E14" i="27"/>
  <c r="L13" i="27"/>
  <c r="E13" i="27"/>
  <c r="L12" i="27"/>
  <c r="E12" i="27"/>
  <c r="L11" i="27"/>
  <c r="E11" i="27"/>
  <c r="L10" i="27"/>
  <c r="E10" i="27"/>
  <c r="L9" i="27"/>
  <c r="E9" i="27"/>
  <c r="L8" i="27"/>
  <c r="E8" i="27"/>
  <c r="L7" i="27"/>
  <c r="E7" i="27"/>
  <c r="L6" i="27"/>
  <c r="E6" i="27"/>
  <c r="L5" i="27"/>
  <c r="E5" i="27"/>
  <c r="L4" i="27"/>
  <c r="E4" i="27"/>
  <c r="E5" i="23"/>
  <c r="E6" i="23"/>
  <c r="E7" i="23"/>
  <c r="E8" i="23"/>
  <c r="E9" i="23"/>
  <c r="E10" i="23"/>
  <c r="E11" i="23"/>
  <c r="E12" i="23"/>
  <c r="E13" i="23"/>
  <c r="E14" i="23"/>
  <c r="E15" i="23"/>
  <c r="E16" i="23"/>
  <c r="E17" i="23"/>
  <c r="E18" i="23"/>
  <c r="E4" i="23"/>
  <c r="E18" i="21"/>
  <c r="E6" i="21"/>
  <c r="E7" i="21"/>
  <c r="E8" i="21"/>
  <c r="E9" i="21"/>
  <c r="E10" i="21"/>
  <c r="E11" i="21"/>
  <c r="E12" i="21"/>
  <c r="E13" i="21"/>
  <c r="E14" i="21"/>
  <c r="E15" i="21"/>
  <c r="E16" i="21"/>
  <c r="E17" i="21"/>
  <c r="E5" i="21"/>
  <c r="E4" i="21"/>
  <c r="L67" i="27" l="1"/>
  <c r="L19" i="27"/>
  <c r="E19" i="27"/>
  <c r="E19" i="23"/>
  <c r="F7" i="23" s="1"/>
  <c r="E19" i="21"/>
  <c r="F10" i="21" s="1"/>
  <c r="AL161" i="3"/>
  <c r="AK161" i="3"/>
  <c r="J68" i="27" l="1"/>
  <c r="E68" i="27"/>
  <c r="B68" i="27"/>
  <c r="I68" i="27"/>
  <c r="K68" i="27"/>
  <c r="C68" i="27"/>
  <c r="D68" i="27"/>
  <c r="F68" i="27"/>
  <c r="G68" i="27"/>
  <c r="H68" i="27"/>
  <c r="F4" i="27"/>
  <c r="B20" i="27"/>
  <c r="C20" i="27"/>
  <c r="D20" i="27"/>
  <c r="F9" i="27"/>
  <c r="F15" i="27"/>
  <c r="F5" i="27"/>
  <c r="F13" i="27"/>
  <c r="F18" i="27"/>
  <c r="F7" i="27"/>
  <c r="F6" i="27"/>
  <c r="F8" i="27"/>
  <c r="J20" i="27"/>
  <c r="K20" i="27"/>
  <c r="I20" i="27"/>
  <c r="F16" i="27"/>
  <c r="F14" i="27"/>
  <c r="F10" i="27"/>
  <c r="F17" i="27"/>
  <c r="F11" i="27"/>
  <c r="F18" i="23"/>
  <c r="F6" i="23"/>
  <c r="F4" i="23"/>
  <c r="F8" i="23"/>
  <c r="F14" i="23"/>
  <c r="F10" i="23"/>
  <c r="F11" i="23"/>
  <c r="F13" i="23"/>
  <c r="F16" i="23"/>
  <c r="F17" i="23"/>
  <c r="F12" i="23"/>
  <c r="F15" i="23"/>
  <c r="F9" i="23"/>
  <c r="F5" i="23"/>
  <c r="F16" i="21"/>
  <c r="F11" i="21"/>
  <c r="F4" i="21"/>
  <c r="F18" i="21"/>
  <c r="F5" i="21"/>
  <c r="F9" i="21"/>
  <c r="F17" i="21"/>
  <c r="F6" i="21"/>
  <c r="F14" i="21"/>
  <c r="F13" i="21"/>
  <c r="F7" i="21"/>
  <c r="F15" i="21"/>
  <c r="F8" i="21"/>
  <c r="F12" i="21"/>
  <c r="M5" i="27"/>
  <c r="M4" i="27"/>
  <c r="M11" i="27"/>
  <c r="M10" i="27"/>
  <c r="M16" i="27"/>
  <c r="M17" i="27"/>
  <c r="M18" i="27"/>
  <c r="M8" i="27"/>
  <c r="M9" i="27"/>
  <c r="M15" i="27"/>
  <c r="M12" i="27"/>
  <c r="M13" i="27"/>
  <c r="M7" i="27"/>
  <c r="F12" i="27"/>
  <c r="M14" i="27"/>
  <c r="M6" i="27"/>
  <c r="L46" i="23"/>
  <c r="L47" i="23" s="1"/>
  <c r="AI161" i="3" l="1"/>
  <c r="AJ161" i="3"/>
  <c r="AH161" i="3"/>
  <c r="AG161" i="3"/>
  <c r="AF161" i="3"/>
  <c r="AE161" i="3"/>
  <c r="C85" i="23" l="1"/>
  <c r="I67" i="23"/>
  <c r="H67" i="23"/>
  <c r="G67" i="23"/>
  <c r="F67" i="23"/>
  <c r="D67" i="23"/>
  <c r="C67" i="23"/>
  <c r="B67" i="23"/>
  <c r="J66" i="23"/>
  <c r="J65" i="23"/>
  <c r="J64" i="23"/>
  <c r="J63" i="23"/>
  <c r="J62" i="23"/>
  <c r="J61" i="23"/>
  <c r="J60" i="23"/>
  <c r="J59" i="23"/>
  <c r="J58" i="23"/>
  <c r="J57" i="23"/>
  <c r="J56" i="23"/>
  <c r="J55" i="23"/>
  <c r="J54" i="23"/>
  <c r="J53" i="23"/>
  <c r="J52" i="23"/>
  <c r="M46" i="23"/>
  <c r="M47" i="23" s="1"/>
  <c r="K46" i="23"/>
  <c r="K47" i="23" s="1"/>
  <c r="J46" i="23"/>
  <c r="J47" i="23" s="1"/>
  <c r="I46" i="23"/>
  <c r="I47" i="23" s="1"/>
  <c r="H46" i="23"/>
  <c r="H47" i="23" s="1"/>
  <c r="G46" i="23"/>
  <c r="G47" i="23" s="1"/>
  <c r="F46" i="23"/>
  <c r="F47" i="23" s="1"/>
  <c r="E46" i="23"/>
  <c r="E47" i="23" s="1"/>
  <c r="D46" i="23"/>
  <c r="D47" i="23" s="1"/>
  <c r="C46" i="23"/>
  <c r="C47" i="23" s="1"/>
  <c r="B46" i="23"/>
  <c r="B47" i="23" s="1"/>
  <c r="K19" i="23"/>
  <c r="J19" i="23"/>
  <c r="I19" i="23"/>
  <c r="L18" i="23"/>
  <c r="L17" i="23"/>
  <c r="L16" i="23"/>
  <c r="L15" i="23"/>
  <c r="L14" i="23"/>
  <c r="L13" i="23"/>
  <c r="L12" i="23"/>
  <c r="L11" i="23"/>
  <c r="L10" i="23"/>
  <c r="L9" i="23"/>
  <c r="L8" i="23"/>
  <c r="L7" i="23"/>
  <c r="L6" i="23"/>
  <c r="L5" i="23"/>
  <c r="L4" i="23"/>
  <c r="D19" i="23"/>
  <c r="D20" i="23" s="1"/>
  <c r="C19" i="23"/>
  <c r="C20" i="23" s="1"/>
  <c r="B19" i="23"/>
  <c r="B20" i="23" s="1"/>
  <c r="J67" i="23" l="1"/>
  <c r="L19" i="23"/>
  <c r="M12" i="23" s="1"/>
  <c r="G19" i="7"/>
  <c r="F19" i="7"/>
  <c r="E19" i="7"/>
  <c r="H18" i="7"/>
  <c r="H6" i="7"/>
  <c r="H7" i="7"/>
  <c r="H8" i="7"/>
  <c r="H9" i="7"/>
  <c r="H10" i="7"/>
  <c r="H11" i="7"/>
  <c r="H12" i="7"/>
  <c r="H13" i="7"/>
  <c r="H14" i="7"/>
  <c r="H15" i="7"/>
  <c r="H16" i="7"/>
  <c r="H17" i="7"/>
  <c r="H5" i="7"/>
  <c r="H4" i="7"/>
  <c r="D68" i="23" l="1"/>
  <c r="E68" i="23"/>
  <c r="C68" i="23"/>
  <c r="B68" i="23"/>
  <c r="G68" i="23"/>
  <c r="F68" i="23"/>
  <c r="I68" i="23"/>
  <c r="H68" i="23"/>
  <c r="J20" i="23"/>
  <c r="K20" i="23"/>
  <c r="I20" i="23"/>
  <c r="M4" i="23"/>
  <c r="M5" i="23"/>
  <c r="M18" i="23"/>
  <c r="M6" i="23"/>
  <c r="M13" i="23"/>
  <c r="M15" i="23"/>
  <c r="M9" i="23"/>
  <c r="M11" i="23"/>
  <c r="M10" i="23"/>
  <c r="M8" i="23"/>
  <c r="M14" i="23"/>
  <c r="M7" i="23"/>
  <c r="M17" i="23"/>
  <c r="M16" i="23"/>
  <c r="H19" i="7"/>
  <c r="G67" i="21"/>
  <c r="H67" i="21"/>
  <c r="E20" i="7" l="1"/>
  <c r="F20" i="7"/>
  <c r="G20" i="7"/>
  <c r="Q8" i="18"/>
  <c r="Q9" i="18"/>
  <c r="Q10" i="18"/>
  <c r="Q11" i="18"/>
  <c r="Q12" i="18"/>
  <c r="Q13" i="18"/>
  <c r="Q14" i="18"/>
  <c r="Q15" i="18"/>
  <c r="Q16" i="18"/>
  <c r="Q17" i="18"/>
  <c r="Q18" i="18"/>
  <c r="Q19" i="18"/>
  <c r="Q7" i="18"/>
  <c r="Q6" i="18"/>
  <c r="C87" i="21"/>
  <c r="I67" i="21"/>
  <c r="F67" i="21"/>
  <c r="E67" i="21"/>
  <c r="D67" i="21"/>
  <c r="C67" i="21"/>
  <c r="B67" i="21"/>
  <c r="J66" i="21"/>
  <c r="J65" i="21"/>
  <c r="J64" i="21"/>
  <c r="J63" i="21"/>
  <c r="J62" i="21"/>
  <c r="J61" i="21"/>
  <c r="J60" i="21"/>
  <c r="J59" i="21"/>
  <c r="J58" i="21"/>
  <c r="J57" i="21"/>
  <c r="J56" i="21"/>
  <c r="J55" i="21"/>
  <c r="J54" i="21"/>
  <c r="J53" i="21"/>
  <c r="J52" i="21"/>
  <c r="M46" i="21"/>
  <c r="M47" i="21" s="1"/>
  <c r="L46" i="21"/>
  <c r="L47" i="21" s="1"/>
  <c r="K46" i="21"/>
  <c r="K47" i="21" s="1"/>
  <c r="J46" i="21"/>
  <c r="J47" i="21" s="1"/>
  <c r="I46" i="21"/>
  <c r="I47" i="21" s="1"/>
  <c r="H46" i="21"/>
  <c r="H47" i="21" s="1"/>
  <c r="G46" i="21"/>
  <c r="G47" i="21" s="1"/>
  <c r="F46" i="21"/>
  <c r="F47" i="21" s="1"/>
  <c r="E46" i="21"/>
  <c r="E47" i="21" s="1"/>
  <c r="D46" i="21"/>
  <c r="D47" i="21" s="1"/>
  <c r="C46" i="21"/>
  <c r="C47" i="21" s="1"/>
  <c r="B46" i="21"/>
  <c r="B47" i="21" s="1"/>
  <c r="K19" i="21"/>
  <c r="J19" i="21"/>
  <c r="I19" i="21"/>
  <c r="L18" i="21"/>
  <c r="L17" i="21"/>
  <c r="L16" i="21"/>
  <c r="L15" i="21"/>
  <c r="L14" i="21"/>
  <c r="L13" i="21"/>
  <c r="L12" i="21"/>
  <c r="L11" i="21"/>
  <c r="L10" i="21"/>
  <c r="L9" i="21"/>
  <c r="L8" i="21"/>
  <c r="L7" i="21"/>
  <c r="L6" i="21"/>
  <c r="L5" i="21"/>
  <c r="L4" i="21"/>
  <c r="D19" i="21"/>
  <c r="D20" i="21" s="1"/>
  <c r="C19" i="21"/>
  <c r="C20" i="21" s="1"/>
  <c r="B19" i="21"/>
  <c r="B20" i="21" s="1"/>
  <c r="M16" i="21" l="1"/>
  <c r="J20" i="21"/>
  <c r="K20" i="21"/>
  <c r="B68" i="21"/>
  <c r="C68" i="21"/>
  <c r="I68" i="21"/>
  <c r="J67" i="21"/>
  <c r="D68" i="21" s="1"/>
  <c r="L19" i="21"/>
  <c r="M7" i="21" s="1"/>
  <c r="M10" i="21" l="1"/>
  <c r="M9" i="21"/>
  <c r="M4" i="21"/>
  <c r="M6" i="21"/>
  <c r="M5" i="21"/>
  <c r="M18" i="21"/>
  <c r="M15" i="21"/>
  <c r="M17" i="21"/>
  <c r="M11" i="21"/>
  <c r="M12" i="21"/>
  <c r="I20" i="21"/>
  <c r="H68" i="21"/>
  <c r="G68" i="21"/>
  <c r="M14" i="21"/>
  <c r="F68" i="21"/>
  <c r="M13" i="21"/>
  <c r="E68" i="21"/>
  <c r="M8" i="21"/>
  <c r="H6" i="8"/>
  <c r="H7" i="8"/>
  <c r="H8" i="8"/>
  <c r="H9" i="8"/>
  <c r="H10" i="8"/>
  <c r="H11" i="8"/>
  <c r="H12" i="8"/>
  <c r="H13" i="8"/>
  <c r="H14" i="8"/>
  <c r="H15" i="8"/>
  <c r="H16" i="8"/>
  <c r="H17" i="8"/>
  <c r="H18" i="8"/>
  <c r="H5" i="8"/>
  <c r="H4" i="8"/>
  <c r="G19" i="8"/>
  <c r="F19" i="8"/>
  <c r="H6" i="9"/>
  <c r="H7" i="9"/>
  <c r="H8" i="9"/>
  <c r="H9" i="9"/>
  <c r="H10" i="9"/>
  <c r="H11" i="9"/>
  <c r="H12" i="9"/>
  <c r="H13" i="9"/>
  <c r="H14" i="9"/>
  <c r="H15" i="9"/>
  <c r="H16" i="9"/>
  <c r="H17" i="9"/>
  <c r="H18" i="9"/>
  <c r="H5" i="9"/>
  <c r="H4" i="9"/>
  <c r="G19" i="9"/>
  <c r="F19" i="9"/>
  <c r="G19" i="10"/>
  <c r="F19" i="10"/>
  <c r="H6" i="10"/>
  <c r="H7" i="10"/>
  <c r="H8" i="10"/>
  <c r="H9" i="10"/>
  <c r="H10" i="10"/>
  <c r="H11" i="10"/>
  <c r="H12" i="10"/>
  <c r="H13" i="10"/>
  <c r="H14" i="10"/>
  <c r="H15" i="10"/>
  <c r="H16" i="10"/>
  <c r="H17" i="10"/>
  <c r="H18" i="10"/>
  <c r="H5" i="10"/>
  <c r="H4" i="10"/>
  <c r="H19" i="11"/>
  <c r="G19" i="11"/>
  <c r="F19" i="11"/>
  <c r="I18" i="11"/>
  <c r="I17" i="11"/>
  <c r="I16" i="11"/>
  <c r="I15" i="11"/>
  <c r="I14" i="11"/>
  <c r="I13" i="11"/>
  <c r="I12" i="11"/>
  <c r="I11" i="11"/>
  <c r="I10" i="11"/>
  <c r="I9" i="11"/>
  <c r="I8" i="11"/>
  <c r="I7" i="11"/>
  <c r="I6" i="11"/>
  <c r="I5" i="11"/>
  <c r="I4" i="11"/>
  <c r="H19" i="12"/>
  <c r="G19" i="12"/>
  <c r="F19" i="12"/>
  <c r="I18" i="12"/>
  <c r="I17" i="12"/>
  <c r="I16" i="12"/>
  <c r="I15" i="12"/>
  <c r="I14" i="12"/>
  <c r="I13" i="12"/>
  <c r="I12" i="12"/>
  <c r="I11" i="12"/>
  <c r="I10" i="12"/>
  <c r="I9" i="12"/>
  <c r="I8" i="12"/>
  <c r="I7" i="12"/>
  <c r="I6" i="12"/>
  <c r="I5" i="12"/>
  <c r="I4" i="12"/>
  <c r="H19" i="13"/>
  <c r="G19" i="13"/>
  <c r="F19" i="13"/>
  <c r="I18" i="13"/>
  <c r="I17" i="13"/>
  <c r="I16" i="13"/>
  <c r="I15" i="13"/>
  <c r="I14" i="13"/>
  <c r="I13" i="13"/>
  <c r="I12" i="13"/>
  <c r="I11" i="13"/>
  <c r="I10" i="13"/>
  <c r="I9" i="13"/>
  <c r="I8" i="13"/>
  <c r="I7" i="13"/>
  <c r="I6" i="13"/>
  <c r="I5" i="13"/>
  <c r="I4" i="13"/>
  <c r="I6" i="14"/>
  <c r="I7" i="14"/>
  <c r="I8" i="14"/>
  <c r="I9" i="14"/>
  <c r="I10" i="14"/>
  <c r="I11" i="14"/>
  <c r="I12" i="14"/>
  <c r="I13" i="14"/>
  <c r="I14" i="14"/>
  <c r="I15" i="14"/>
  <c r="I16" i="14"/>
  <c r="I17" i="14"/>
  <c r="I18" i="14"/>
  <c r="I5" i="14"/>
  <c r="I4" i="14"/>
  <c r="H19" i="14"/>
  <c r="G19" i="14"/>
  <c r="I19" i="11" l="1"/>
  <c r="G20" i="11" s="1"/>
  <c r="H19" i="10"/>
  <c r="I19" i="12"/>
  <c r="I19" i="13"/>
  <c r="H19" i="9"/>
  <c r="H19" i="8"/>
  <c r="I19" i="14"/>
  <c r="I18" i="15"/>
  <c r="I6" i="15"/>
  <c r="I7" i="15"/>
  <c r="I8" i="15"/>
  <c r="I9" i="15"/>
  <c r="I10" i="15"/>
  <c r="I11" i="15"/>
  <c r="I12" i="15"/>
  <c r="I13" i="15"/>
  <c r="I14" i="15"/>
  <c r="I15" i="15"/>
  <c r="I16" i="15"/>
  <c r="I17" i="15"/>
  <c r="I5" i="15"/>
  <c r="I4" i="15"/>
  <c r="G19" i="15"/>
  <c r="H19" i="15"/>
  <c r="I18" i="16"/>
  <c r="I6" i="16"/>
  <c r="I7" i="16"/>
  <c r="I8" i="16"/>
  <c r="I9" i="16"/>
  <c r="I10" i="16"/>
  <c r="I11" i="16"/>
  <c r="I12" i="16"/>
  <c r="I13" i="16"/>
  <c r="I14" i="16"/>
  <c r="I15" i="16"/>
  <c r="I16" i="16"/>
  <c r="I17" i="16"/>
  <c r="I5" i="16"/>
  <c r="I4" i="16"/>
  <c r="G19" i="16"/>
  <c r="H19" i="16"/>
  <c r="F20" i="8" l="1"/>
  <c r="G20" i="8"/>
  <c r="I19" i="15"/>
  <c r="H20" i="15" s="1"/>
  <c r="H20" i="14"/>
  <c r="G20" i="14"/>
  <c r="H20" i="13"/>
  <c r="G20" i="13"/>
  <c r="F20" i="13"/>
  <c r="H20" i="11"/>
  <c r="F20" i="11"/>
  <c r="H20" i="12"/>
  <c r="G20" i="12"/>
  <c r="F20" i="12"/>
  <c r="G20" i="10"/>
  <c r="F20" i="10"/>
  <c r="F20" i="9"/>
  <c r="G20" i="9"/>
  <c r="I19" i="16"/>
  <c r="O6" i="11"/>
  <c r="O7" i="11"/>
  <c r="O8" i="11"/>
  <c r="O9" i="11"/>
  <c r="O10" i="11"/>
  <c r="O11" i="11"/>
  <c r="O12" i="11"/>
  <c r="O13" i="11"/>
  <c r="O14" i="11"/>
  <c r="O15" i="11"/>
  <c r="O16" i="11"/>
  <c r="O17" i="11"/>
  <c r="O18" i="11"/>
  <c r="O5" i="11"/>
  <c r="O4" i="11"/>
  <c r="E6" i="11"/>
  <c r="E7" i="11"/>
  <c r="E8" i="11"/>
  <c r="E9" i="11"/>
  <c r="E10" i="11"/>
  <c r="E11" i="11"/>
  <c r="E12" i="11"/>
  <c r="E13" i="11"/>
  <c r="E14" i="11"/>
  <c r="E15" i="11"/>
  <c r="E16" i="11"/>
  <c r="E17" i="11"/>
  <c r="E18" i="11"/>
  <c r="E5" i="11"/>
  <c r="E4" i="11"/>
  <c r="N19" i="11"/>
  <c r="D19" i="11"/>
  <c r="H20" i="16" l="1"/>
  <c r="G20" i="16"/>
  <c r="G20" i="15"/>
  <c r="O6" i="12"/>
  <c r="O7" i="12"/>
  <c r="O8" i="12"/>
  <c r="O9" i="12"/>
  <c r="O10" i="12"/>
  <c r="O11" i="12"/>
  <c r="O12" i="12"/>
  <c r="O13" i="12"/>
  <c r="O14" i="12"/>
  <c r="O15" i="12"/>
  <c r="O16" i="12"/>
  <c r="O17" i="12"/>
  <c r="O18" i="12"/>
  <c r="O5" i="12"/>
  <c r="O4" i="12"/>
  <c r="E6" i="12"/>
  <c r="E7" i="12"/>
  <c r="E8" i="12"/>
  <c r="E9" i="12"/>
  <c r="E10" i="12"/>
  <c r="E11" i="12"/>
  <c r="E12" i="12"/>
  <c r="E13" i="12"/>
  <c r="E14" i="12"/>
  <c r="E15" i="12"/>
  <c r="E16" i="12"/>
  <c r="E17" i="12"/>
  <c r="E18" i="12"/>
  <c r="E5" i="12"/>
  <c r="E4" i="12"/>
  <c r="N19" i="12"/>
  <c r="D19" i="12"/>
  <c r="O4" i="13" l="1"/>
  <c r="E6" i="13"/>
  <c r="E7" i="13"/>
  <c r="E8" i="13"/>
  <c r="E9" i="13"/>
  <c r="E10" i="13"/>
  <c r="E11" i="13"/>
  <c r="E12" i="13"/>
  <c r="E13" i="13"/>
  <c r="E14" i="13"/>
  <c r="E15" i="13"/>
  <c r="E16" i="13"/>
  <c r="E17" i="13"/>
  <c r="E18" i="13"/>
  <c r="E5" i="13"/>
  <c r="E4" i="13"/>
  <c r="O12" i="13"/>
  <c r="O13" i="13"/>
  <c r="O14" i="13"/>
  <c r="O15" i="13"/>
  <c r="O16" i="13"/>
  <c r="O17" i="13"/>
  <c r="O18" i="13"/>
  <c r="O6" i="13"/>
  <c r="O7" i="13"/>
  <c r="O8" i="13"/>
  <c r="O9" i="13"/>
  <c r="O10" i="13"/>
  <c r="O5" i="13"/>
  <c r="O11" i="13"/>
  <c r="N19" i="13" l="1"/>
  <c r="D19" i="13"/>
  <c r="O6" i="14"/>
  <c r="O7" i="14"/>
  <c r="O8" i="14"/>
  <c r="O9" i="14"/>
  <c r="O10" i="14"/>
  <c r="O11" i="14"/>
  <c r="O12" i="14"/>
  <c r="O13" i="14"/>
  <c r="O14" i="14"/>
  <c r="O15" i="14"/>
  <c r="O16" i="14"/>
  <c r="O17" i="14"/>
  <c r="O18" i="14"/>
  <c r="O5" i="14"/>
  <c r="O4" i="14"/>
  <c r="E6" i="14"/>
  <c r="E7" i="14"/>
  <c r="E8" i="14"/>
  <c r="E9" i="14"/>
  <c r="E10" i="14"/>
  <c r="E11" i="14"/>
  <c r="E12" i="14"/>
  <c r="E13" i="14"/>
  <c r="E14" i="14"/>
  <c r="E15" i="14"/>
  <c r="E16" i="14"/>
  <c r="E17" i="14"/>
  <c r="E18" i="14"/>
  <c r="E5" i="14"/>
  <c r="E4" i="14"/>
  <c r="N19" i="14"/>
  <c r="D19" i="14"/>
  <c r="O6" i="15"/>
  <c r="O7" i="15"/>
  <c r="O8" i="15"/>
  <c r="O9" i="15"/>
  <c r="O10" i="15"/>
  <c r="O11" i="15"/>
  <c r="O12" i="15"/>
  <c r="O13" i="15"/>
  <c r="O14" i="15"/>
  <c r="O15" i="15"/>
  <c r="O16" i="15"/>
  <c r="O17" i="15"/>
  <c r="O18" i="15"/>
  <c r="O5" i="15"/>
  <c r="O4" i="15"/>
  <c r="E6" i="15"/>
  <c r="E7" i="15"/>
  <c r="E8" i="15"/>
  <c r="E9" i="15"/>
  <c r="E10" i="15"/>
  <c r="E11" i="15"/>
  <c r="E12" i="15"/>
  <c r="E13" i="15"/>
  <c r="E14" i="15"/>
  <c r="E15" i="15"/>
  <c r="E16" i="15"/>
  <c r="E17" i="15"/>
  <c r="E18" i="15"/>
  <c r="E5" i="15"/>
  <c r="E4" i="15"/>
  <c r="N19" i="15"/>
  <c r="D19" i="15"/>
  <c r="O16" i="16"/>
  <c r="O17" i="16"/>
  <c r="O18" i="16"/>
  <c r="O14" i="16"/>
  <c r="O15" i="16"/>
  <c r="O13" i="16"/>
  <c r="O12" i="16"/>
  <c r="O11" i="16"/>
  <c r="O6" i="16"/>
  <c r="O7" i="16"/>
  <c r="O8" i="16"/>
  <c r="O9" i="16"/>
  <c r="O10" i="16"/>
  <c r="O5" i="16"/>
  <c r="O4" i="16"/>
  <c r="E16" i="16"/>
  <c r="E17" i="16"/>
  <c r="E18" i="16"/>
  <c r="E15" i="16"/>
  <c r="E14" i="16"/>
  <c r="E6" i="16"/>
  <c r="E7" i="16"/>
  <c r="E8" i="16"/>
  <c r="E9" i="16"/>
  <c r="E10" i="16"/>
  <c r="E11" i="16"/>
  <c r="E12" i="16"/>
  <c r="E13" i="16"/>
  <c r="E5" i="16"/>
  <c r="E4" i="16"/>
  <c r="N19" i="16"/>
  <c r="D19" i="16"/>
  <c r="C108" i="18" l="1"/>
  <c r="G89" i="18"/>
  <c r="F89" i="18"/>
  <c r="E89" i="18"/>
  <c r="D89" i="18"/>
  <c r="C89" i="18"/>
  <c r="B89" i="18"/>
  <c r="H88" i="18"/>
  <c r="H87" i="18"/>
  <c r="H86" i="18"/>
  <c r="H85" i="18"/>
  <c r="H84" i="18"/>
  <c r="H83" i="18"/>
  <c r="H82" i="18"/>
  <c r="H81" i="18"/>
  <c r="H80" i="18"/>
  <c r="H79" i="18"/>
  <c r="H78" i="18"/>
  <c r="H77" i="18"/>
  <c r="H76" i="18"/>
  <c r="H75" i="18"/>
  <c r="H74" i="18"/>
  <c r="N68" i="18"/>
  <c r="M68" i="18"/>
  <c r="L68" i="18"/>
  <c r="K68" i="18"/>
  <c r="J68" i="18"/>
  <c r="I68" i="18"/>
  <c r="H68" i="18"/>
  <c r="G68" i="18"/>
  <c r="F68" i="18"/>
  <c r="E68" i="18"/>
  <c r="D68" i="18"/>
  <c r="C68" i="18"/>
  <c r="B68" i="18"/>
  <c r="O67" i="18"/>
  <c r="O66" i="18"/>
  <c r="O65" i="18"/>
  <c r="O64" i="18"/>
  <c r="O63" i="18"/>
  <c r="O62" i="18"/>
  <c r="O61" i="18"/>
  <c r="O60" i="18"/>
  <c r="O59" i="18"/>
  <c r="O58" i="18"/>
  <c r="O57" i="18"/>
  <c r="O56" i="18"/>
  <c r="O55" i="18"/>
  <c r="O54" i="18"/>
  <c r="O53" i="18"/>
  <c r="D47" i="18"/>
  <c r="C47" i="18"/>
  <c r="B47" i="18"/>
  <c r="E46" i="18"/>
  <c r="E45" i="18"/>
  <c r="E44" i="18"/>
  <c r="E43" i="18"/>
  <c r="E42" i="18"/>
  <c r="E41" i="18"/>
  <c r="E40" i="18"/>
  <c r="E39" i="18"/>
  <c r="E38" i="18"/>
  <c r="E37" i="18"/>
  <c r="E36" i="18"/>
  <c r="E35" i="18"/>
  <c r="E34" i="18"/>
  <c r="E33" i="18"/>
  <c r="E32" i="18"/>
  <c r="P21" i="18"/>
  <c r="O21" i="18"/>
  <c r="I21" i="18"/>
  <c r="H21" i="18"/>
  <c r="F21" i="18"/>
  <c r="E21" i="18"/>
  <c r="C21" i="18"/>
  <c r="B21" i="18"/>
  <c r="L20" i="18"/>
  <c r="K20" i="18"/>
  <c r="N20" i="18" s="1"/>
  <c r="Q20" i="18" s="1"/>
  <c r="J20" i="18"/>
  <c r="G20" i="18"/>
  <c r="D20" i="18"/>
  <c r="L19" i="18"/>
  <c r="K19" i="18"/>
  <c r="J19" i="18"/>
  <c r="G19" i="18"/>
  <c r="D19" i="18"/>
  <c r="L18" i="18"/>
  <c r="K18" i="18"/>
  <c r="J18" i="18"/>
  <c r="G18" i="18"/>
  <c r="D18" i="18"/>
  <c r="L17" i="18"/>
  <c r="K17" i="18"/>
  <c r="J17" i="18"/>
  <c r="G17" i="18"/>
  <c r="D17" i="18"/>
  <c r="L16" i="18"/>
  <c r="K16" i="18"/>
  <c r="J16" i="18"/>
  <c r="G16" i="18"/>
  <c r="D16" i="18"/>
  <c r="L15" i="18"/>
  <c r="K15" i="18"/>
  <c r="J15" i="18"/>
  <c r="G15" i="18"/>
  <c r="D15" i="18"/>
  <c r="L14" i="18"/>
  <c r="K14" i="18"/>
  <c r="J14" i="18"/>
  <c r="G14" i="18"/>
  <c r="D14" i="18"/>
  <c r="L13" i="18"/>
  <c r="K13" i="18"/>
  <c r="J13" i="18"/>
  <c r="G13" i="18"/>
  <c r="D13" i="18"/>
  <c r="L12" i="18"/>
  <c r="K12" i="18"/>
  <c r="J12" i="18"/>
  <c r="G12" i="18"/>
  <c r="D12" i="18"/>
  <c r="L11" i="18"/>
  <c r="K11" i="18"/>
  <c r="J11" i="18"/>
  <c r="G11" i="18"/>
  <c r="D11" i="18"/>
  <c r="L10" i="18"/>
  <c r="K10" i="18"/>
  <c r="J10" i="18"/>
  <c r="G10" i="18"/>
  <c r="D10" i="18"/>
  <c r="L9" i="18"/>
  <c r="K9" i="18"/>
  <c r="J9" i="18"/>
  <c r="G9" i="18"/>
  <c r="D9" i="18"/>
  <c r="L8" i="18"/>
  <c r="K8" i="18"/>
  <c r="J8" i="18"/>
  <c r="G8" i="18"/>
  <c r="D8" i="18"/>
  <c r="L7" i="18"/>
  <c r="K7" i="18"/>
  <c r="J7" i="18"/>
  <c r="G7" i="18"/>
  <c r="D7" i="18"/>
  <c r="L6" i="18"/>
  <c r="K6" i="18"/>
  <c r="J6" i="18"/>
  <c r="G6" i="18"/>
  <c r="D6" i="18"/>
  <c r="C108" i="17"/>
  <c r="G89" i="17"/>
  <c r="G90" i="17" s="1"/>
  <c r="F89" i="17"/>
  <c r="F90" i="17" s="1"/>
  <c r="E89" i="17"/>
  <c r="E90" i="17" s="1"/>
  <c r="D89" i="17"/>
  <c r="D90" i="17" s="1"/>
  <c r="C89" i="17"/>
  <c r="C90" i="17" s="1"/>
  <c r="B89" i="17"/>
  <c r="B90" i="17" s="1"/>
  <c r="H88" i="17"/>
  <c r="I88" i="17" s="1"/>
  <c r="H87" i="17"/>
  <c r="I87" i="17" s="1"/>
  <c r="H86" i="17"/>
  <c r="I86" i="17" s="1"/>
  <c r="H85" i="17"/>
  <c r="I85" i="17" s="1"/>
  <c r="H84" i="17"/>
  <c r="I84" i="17" s="1"/>
  <c r="H83" i="17"/>
  <c r="I83" i="17" s="1"/>
  <c r="H82" i="17"/>
  <c r="I82" i="17" s="1"/>
  <c r="H81" i="17"/>
  <c r="I81" i="17" s="1"/>
  <c r="H80" i="17"/>
  <c r="I80" i="17" s="1"/>
  <c r="H79" i="17"/>
  <c r="I79" i="17" s="1"/>
  <c r="H78" i="17"/>
  <c r="I78" i="17" s="1"/>
  <c r="H77" i="17"/>
  <c r="I77" i="17" s="1"/>
  <c r="H76" i="17"/>
  <c r="I76" i="17" s="1"/>
  <c r="H75" i="17"/>
  <c r="I75" i="17" s="1"/>
  <c r="H74" i="17"/>
  <c r="I74" i="17" s="1"/>
  <c r="N68" i="17"/>
  <c r="M68" i="17"/>
  <c r="L68" i="17"/>
  <c r="K68" i="17"/>
  <c r="J68" i="17"/>
  <c r="I68" i="17"/>
  <c r="H68" i="17"/>
  <c r="G68" i="17"/>
  <c r="F68" i="17"/>
  <c r="E68" i="17"/>
  <c r="D68" i="17"/>
  <c r="C68" i="17"/>
  <c r="B68" i="17"/>
  <c r="O67" i="17"/>
  <c r="O66" i="17"/>
  <c r="O65" i="17"/>
  <c r="O64" i="17"/>
  <c r="O63" i="17"/>
  <c r="O62" i="17"/>
  <c r="O61" i="17"/>
  <c r="O60" i="17"/>
  <c r="O59" i="17"/>
  <c r="O58" i="17"/>
  <c r="O57" i="17"/>
  <c r="O56" i="17"/>
  <c r="O55" i="17"/>
  <c r="O54" i="17"/>
  <c r="O53" i="17"/>
  <c r="E47" i="17"/>
  <c r="D47" i="17"/>
  <c r="C47" i="17"/>
  <c r="B47" i="17"/>
  <c r="F46" i="17"/>
  <c r="F45" i="17"/>
  <c r="F44" i="17"/>
  <c r="F43" i="17"/>
  <c r="F42" i="17"/>
  <c r="F41" i="17"/>
  <c r="F40" i="17"/>
  <c r="F39" i="17"/>
  <c r="F38" i="17"/>
  <c r="F37" i="17"/>
  <c r="F36" i="17"/>
  <c r="F35" i="17"/>
  <c r="F34" i="17"/>
  <c r="F33" i="17"/>
  <c r="F32" i="17"/>
  <c r="P21" i="17"/>
  <c r="O21" i="17"/>
  <c r="N21" i="17"/>
  <c r="I21" i="17"/>
  <c r="H21" i="17"/>
  <c r="F21" i="17"/>
  <c r="E21" i="17"/>
  <c r="C21" i="17"/>
  <c r="B21" i="17"/>
  <c r="Q20" i="17"/>
  <c r="L20" i="17"/>
  <c r="K20" i="17"/>
  <c r="J20" i="17"/>
  <c r="G20" i="17"/>
  <c r="D20" i="17"/>
  <c r="Q19" i="17"/>
  <c r="L19" i="17"/>
  <c r="K19" i="17"/>
  <c r="J19" i="17"/>
  <c r="G19" i="17"/>
  <c r="D19" i="17"/>
  <c r="Q18" i="17"/>
  <c r="L18" i="17"/>
  <c r="K18" i="17"/>
  <c r="M18" i="17" s="1"/>
  <c r="J18" i="17"/>
  <c r="G18" i="17"/>
  <c r="D18" i="17"/>
  <c r="Q17" i="17"/>
  <c r="L17" i="17"/>
  <c r="K17" i="17"/>
  <c r="J17" i="17"/>
  <c r="G17" i="17"/>
  <c r="D17" i="17"/>
  <c r="Q16" i="17"/>
  <c r="L16" i="17"/>
  <c r="K16" i="17"/>
  <c r="J16" i="17"/>
  <c r="G16" i="17"/>
  <c r="D16" i="17"/>
  <c r="Q15" i="17"/>
  <c r="L15" i="17"/>
  <c r="K15" i="17"/>
  <c r="J15" i="17"/>
  <c r="G15" i="17"/>
  <c r="D15" i="17"/>
  <c r="Q14" i="17"/>
  <c r="L14" i="17"/>
  <c r="K14" i="17"/>
  <c r="M14" i="17" s="1"/>
  <c r="J14" i="17"/>
  <c r="G14" i="17"/>
  <c r="D14" i="17"/>
  <c r="Q13" i="17"/>
  <c r="L13" i="17"/>
  <c r="K13" i="17"/>
  <c r="J13" i="17"/>
  <c r="G13" i="17"/>
  <c r="D13" i="17"/>
  <c r="Q12" i="17"/>
  <c r="L12" i="17"/>
  <c r="K12" i="17"/>
  <c r="J12" i="17"/>
  <c r="G12" i="17"/>
  <c r="D12" i="17"/>
  <c r="Q11" i="17"/>
  <c r="L11" i="17"/>
  <c r="K11" i="17"/>
  <c r="J11" i="17"/>
  <c r="G11" i="17"/>
  <c r="D11" i="17"/>
  <c r="Q10" i="17"/>
  <c r="L10" i="17"/>
  <c r="K10" i="17"/>
  <c r="J10" i="17"/>
  <c r="G10" i="17"/>
  <c r="D10" i="17"/>
  <c r="Q9" i="17"/>
  <c r="L9" i="17"/>
  <c r="K9" i="17"/>
  <c r="J9" i="17"/>
  <c r="G9" i="17"/>
  <c r="D9" i="17"/>
  <c r="Q8" i="17"/>
  <c r="L8" i="17"/>
  <c r="K8" i="17"/>
  <c r="J8" i="17"/>
  <c r="G8" i="17"/>
  <c r="D8" i="17"/>
  <c r="Q7" i="17"/>
  <c r="L7" i="17"/>
  <c r="K7" i="17"/>
  <c r="J7" i="17"/>
  <c r="G7" i="17"/>
  <c r="D7" i="17"/>
  <c r="Q6" i="17"/>
  <c r="L6" i="17"/>
  <c r="K6" i="17"/>
  <c r="J6" i="17"/>
  <c r="G6" i="17"/>
  <c r="D6" i="17"/>
  <c r="M19" i="16"/>
  <c r="L19" i="16"/>
  <c r="F19" i="16"/>
  <c r="F20" i="16" s="1"/>
  <c r="C19" i="16"/>
  <c r="B19" i="16"/>
  <c r="C83" i="15"/>
  <c r="M19" i="15"/>
  <c r="L19" i="15"/>
  <c r="F19" i="15"/>
  <c r="F20" i="15" s="1"/>
  <c r="C19" i="15"/>
  <c r="B19" i="15"/>
  <c r="C83" i="14"/>
  <c r="M19" i="14"/>
  <c r="L19" i="14"/>
  <c r="F19" i="14"/>
  <c r="F20" i="14" s="1"/>
  <c r="C19" i="14"/>
  <c r="B19" i="14"/>
  <c r="C84" i="13"/>
  <c r="M19" i="13"/>
  <c r="L19" i="13"/>
  <c r="C19" i="13"/>
  <c r="B19" i="13"/>
  <c r="E19" i="13"/>
  <c r="I20" i="13" s="1"/>
  <c r="C85" i="12"/>
  <c r="M19" i="12"/>
  <c r="L19" i="12"/>
  <c r="C19" i="12"/>
  <c r="B19" i="12"/>
  <c r="E19" i="12"/>
  <c r="C85" i="11"/>
  <c r="M19" i="11"/>
  <c r="L19" i="11"/>
  <c r="C19" i="11"/>
  <c r="B19" i="11"/>
  <c r="C88" i="10"/>
  <c r="L19" i="10"/>
  <c r="K19" i="10"/>
  <c r="E19" i="10"/>
  <c r="E20" i="10" s="1"/>
  <c r="C19" i="10"/>
  <c r="B19" i="10"/>
  <c r="M18" i="10"/>
  <c r="D18" i="10"/>
  <c r="M17" i="10"/>
  <c r="D17" i="10"/>
  <c r="M16" i="10"/>
  <c r="D16" i="10"/>
  <c r="M15" i="10"/>
  <c r="D15" i="10"/>
  <c r="M14" i="10"/>
  <c r="D14" i="10"/>
  <c r="M13" i="10"/>
  <c r="D13" i="10"/>
  <c r="M12" i="10"/>
  <c r="D12" i="10"/>
  <c r="M11" i="10"/>
  <c r="D11" i="10"/>
  <c r="M10" i="10"/>
  <c r="D10" i="10"/>
  <c r="M9" i="10"/>
  <c r="D9" i="10"/>
  <c r="M8" i="10"/>
  <c r="D8" i="10"/>
  <c r="M7" i="10"/>
  <c r="D7" i="10"/>
  <c r="M6" i="10"/>
  <c r="D6" i="10"/>
  <c r="M5" i="10"/>
  <c r="D5" i="10"/>
  <c r="M4" i="10"/>
  <c r="D4" i="10"/>
  <c r="C87" i="9"/>
  <c r="L19" i="9"/>
  <c r="K19" i="9"/>
  <c r="E19" i="9"/>
  <c r="E20" i="9" s="1"/>
  <c r="C19" i="9"/>
  <c r="B19" i="9"/>
  <c r="M18" i="9"/>
  <c r="D18" i="9"/>
  <c r="M17" i="9"/>
  <c r="D17" i="9"/>
  <c r="M16" i="9"/>
  <c r="D16" i="9"/>
  <c r="M15" i="9"/>
  <c r="D15" i="9"/>
  <c r="M14" i="9"/>
  <c r="D14" i="9"/>
  <c r="M13" i="9"/>
  <c r="D13" i="9"/>
  <c r="M12" i="9"/>
  <c r="D12" i="9"/>
  <c r="M11" i="9"/>
  <c r="D11" i="9"/>
  <c r="M10" i="9"/>
  <c r="D10" i="9"/>
  <c r="M9" i="9"/>
  <c r="D9" i="9"/>
  <c r="M8" i="9"/>
  <c r="D8" i="9"/>
  <c r="M7" i="9"/>
  <c r="D7" i="9"/>
  <c r="M6" i="9"/>
  <c r="D6" i="9"/>
  <c r="M5" i="9"/>
  <c r="D5" i="9"/>
  <c r="M4" i="9"/>
  <c r="D4" i="9"/>
  <c r="C85" i="8"/>
  <c r="L19" i="8"/>
  <c r="K19" i="8"/>
  <c r="E19" i="8"/>
  <c r="E20" i="8" s="1"/>
  <c r="C19" i="8"/>
  <c r="B19" i="8"/>
  <c r="M18" i="8"/>
  <c r="D18" i="8"/>
  <c r="M17" i="8"/>
  <c r="D17" i="8"/>
  <c r="M16" i="8"/>
  <c r="D16" i="8"/>
  <c r="M15" i="8"/>
  <c r="D15" i="8"/>
  <c r="M14" i="8"/>
  <c r="D14" i="8"/>
  <c r="M13" i="8"/>
  <c r="D13" i="8"/>
  <c r="M12" i="8"/>
  <c r="D12" i="8"/>
  <c r="M11" i="8"/>
  <c r="D11" i="8"/>
  <c r="M10" i="8"/>
  <c r="D10" i="8"/>
  <c r="M9" i="8"/>
  <c r="D9" i="8"/>
  <c r="M8" i="8"/>
  <c r="D8" i="8"/>
  <c r="M7" i="8"/>
  <c r="D7" i="8"/>
  <c r="M6" i="8"/>
  <c r="D6" i="8"/>
  <c r="M5" i="8"/>
  <c r="D5" i="8"/>
  <c r="M4" i="8"/>
  <c r="D4" i="8"/>
  <c r="C88" i="7"/>
  <c r="L19" i="7"/>
  <c r="K19" i="7"/>
  <c r="C19" i="7"/>
  <c r="B19" i="7"/>
  <c r="M18" i="7"/>
  <c r="D18" i="7"/>
  <c r="M17" i="7"/>
  <c r="D17" i="7"/>
  <c r="M16" i="7"/>
  <c r="D16" i="7"/>
  <c r="M15" i="7"/>
  <c r="D15" i="7"/>
  <c r="M14" i="7"/>
  <c r="D14" i="7"/>
  <c r="M13" i="7"/>
  <c r="D13" i="7"/>
  <c r="M12" i="7"/>
  <c r="D12" i="7"/>
  <c r="M11" i="7"/>
  <c r="D11" i="7"/>
  <c r="M10" i="7"/>
  <c r="D10" i="7"/>
  <c r="M9" i="7"/>
  <c r="D9" i="7"/>
  <c r="M8" i="7"/>
  <c r="D8" i="7"/>
  <c r="M7" i="7"/>
  <c r="D7" i="7"/>
  <c r="M6" i="7"/>
  <c r="D6" i="7"/>
  <c r="M5" i="7"/>
  <c r="D5" i="7"/>
  <c r="M4" i="7"/>
  <c r="D4" i="7"/>
  <c r="C85" i="6"/>
  <c r="F19" i="6"/>
  <c r="E19" i="6"/>
  <c r="C19" i="6"/>
  <c r="B19" i="6"/>
  <c r="G18" i="6"/>
  <c r="D18" i="6"/>
  <c r="G17" i="6"/>
  <c r="D17" i="6"/>
  <c r="G16" i="6"/>
  <c r="D16" i="6"/>
  <c r="G15" i="6"/>
  <c r="D15" i="6"/>
  <c r="G14" i="6"/>
  <c r="D14" i="6"/>
  <c r="G13" i="6"/>
  <c r="D13" i="6"/>
  <c r="G12" i="6"/>
  <c r="D12" i="6"/>
  <c r="G11" i="6"/>
  <c r="D11" i="6"/>
  <c r="G10" i="6"/>
  <c r="D10" i="6"/>
  <c r="G9" i="6"/>
  <c r="D9" i="6"/>
  <c r="G8" i="6"/>
  <c r="D8" i="6"/>
  <c r="G7" i="6"/>
  <c r="D7" i="6"/>
  <c r="G6" i="6"/>
  <c r="D6" i="6"/>
  <c r="G5" i="6"/>
  <c r="D5" i="6"/>
  <c r="G4" i="6"/>
  <c r="D4" i="6"/>
  <c r="AD161" i="3"/>
  <c r="AC161" i="3"/>
  <c r="AB161" i="3"/>
  <c r="AA161" i="3"/>
  <c r="Z161" i="3"/>
  <c r="Y161" i="3"/>
  <c r="X161" i="3"/>
  <c r="W161" i="3"/>
  <c r="V161" i="3"/>
  <c r="U161" i="3"/>
  <c r="T161" i="3"/>
  <c r="S161" i="3"/>
  <c r="R161" i="3"/>
  <c r="Q161" i="3"/>
  <c r="P161" i="3"/>
  <c r="O161" i="3"/>
  <c r="N161" i="3"/>
  <c r="M161" i="3"/>
  <c r="L161" i="3"/>
  <c r="K161" i="3"/>
  <c r="J161" i="3"/>
  <c r="I161" i="3"/>
  <c r="H161" i="3"/>
  <c r="G161" i="3"/>
  <c r="F161" i="3"/>
  <c r="E161" i="3"/>
  <c r="D161" i="3"/>
  <c r="C161" i="3"/>
  <c r="C20" i="12" l="1"/>
  <c r="H7" i="6"/>
  <c r="H11" i="6"/>
  <c r="H15" i="6"/>
  <c r="D19" i="10"/>
  <c r="H20" i="10" s="1"/>
  <c r="D20" i="13"/>
  <c r="I20" i="12"/>
  <c r="D20" i="12"/>
  <c r="C20" i="13"/>
  <c r="B20" i="13"/>
  <c r="H4" i="6"/>
  <c r="H6" i="6"/>
  <c r="H8" i="6"/>
  <c r="H10" i="6"/>
  <c r="H12" i="6"/>
  <c r="H14" i="6"/>
  <c r="H16" i="6"/>
  <c r="H18" i="6"/>
  <c r="B20" i="12"/>
  <c r="M11" i="18"/>
  <c r="M9" i="18"/>
  <c r="M17" i="18"/>
  <c r="M6" i="18"/>
  <c r="M14" i="18"/>
  <c r="H5" i="6"/>
  <c r="H9" i="6"/>
  <c r="H13" i="6"/>
  <c r="H17" i="6"/>
  <c r="M17" i="17"/>
  <c r="B20" i="10"/>
  <c r="C20" i="10"/>
  <c r="M19" i="18"/>
  <c r="M9" i="17"/>
  <c r="M13" i="17"/>
  <c r="N21" i="18"/>
  <c r="M13" i="18"/>
  <c r="M10" i="18"/>
  <c r="M18" i="18"/>
  <c r="M15" i="17"/>
  <c r="M8" i="17"/>
  <c r="O68" i="17"/>
  <c r="P54" i="17" s="1"/>
  <c r="O68" i="18"/>
  <c r="K69" i="18" s="1"/>
  <c r="H89" i="18"/>
  <c r="I88" i="18" s="1"/>
  <c r="E47" i="18"/>
  <c r="C48" i="18" s="1"/>
  <c r="M20" i="17"/>
  <c r="M6" i="17"/>
  <c r="M8" i="18"/>
  <c r="K21" i="18"/>
  <c r="M12" i="18"/>
  <c r="J21" i="18"/>
  <c r="L21" i="18"/>
  <c r="M16" i="18"/>
  <c r="G21" i="18"/>
  <c r="M15" i="18"/>
  <c r="M20" i="18"/>
  <c r="D21" i="18"/>
  <c r="D21" i="17"/>
  <c r="M12" i="17"/>
  <c r="J21" i="17"/>
  <c r="M16" i="17"/>
  <c r="K21" i="17"/>
  <c r="G21" i="17"/>
  <c r="M10" i="17"/>
  <c r="M19" i="17"/>
  <c r="D19" i="7"/>
  <c r="H20" i="7" s="1"/>
  <c r="M19" i="7"/>
  <c r="K20" i="7" s="1"/>
  <c r="D19" i="6"/>
  <c r="D19" i="9"/>
  <c r="H20" i="9" s="1"/>
  <c r="M19" i="9"/>
  <c r="K20" i="9" s="1"/>
  <c r="D19" i="8"/>
  <c r="H20" i="8" s="1"/>
  <c r="M19" i="8"/>
  <c r="K20" i="8" s="1"/>
  <c r="M19" i="10"/>
  <c r="L20" i="10" s="1"/>
  <c r="E19" i="11"/>
  <c r="O19" i="11"/>
  <c r="N20" i="11" s="1"/>
  <c r="O19" i="12"/>
  <c r="N20" i="12" s="1"/>
  <c r="O19" i="13"/>
  <c r="N20" i="13" s="1"/>
  <c r="E19" i="14"/>
  <c r="O19" i="14"/>
  <c r="N20" i="14" s="1"/>
  <c r="O19" i="16"/>
  <c r="N20" i="16" s="1"/>
  <c r="F47" i="17"/>
  <c r="D48" i="17" s="1"/>
  <c r="G19" i="6"/>
  <c r="Q21" i="18"/>
  <c r="Q21" i="17"/>
  <c r="L21" i="17"/>
  <c r="M11" i="17"/>
  <c r="E19" i="16"/>
  <c r="O19" i="15"/>
  <c r="N20" i="15" s="1"/>
  <c r="E19" i="15"/>
  <c r="B20" i="15" s="1"/>
  <c r="M7" i="17"/>
  <c r="M7" i="18"/>
  <c r="I20" i="14" l="1"/>
  <c r="D20" i="14"/>
  <c r="I20" i="11"/>
  <c r="D20" i="11"/>
  <c r="B20" i="9"/>
  <c r="P66" i="17"/>
  <c r="I81" i="18"/>
  <c r="F69" i="18"/>
  <c r="M69" i="17"/>
  <c r="L20" i="15"/>
  <c r="L20" i="11"/>
  <c r="I83" i="18"/>
  <c r="H69" i="18"/>
  <c r="G69" i="17"/>
  <c r="L20" i="14"/>
  <c r="G90" i="18"/>
  <c r="J69" i="17"/>
  <c r="I84" i="18"/>
  <c r="I69" i="18"/>
  <c r="H69" i="17"/>
  <c r="B20" i="14"/>
  <c r="C90" i="18"/>
  <c r="C69" i="18"/>
  <c r="I20" i="15"/>
  <c r="D20" i="15"/>
  <c r="B20" i="7"/>
  <c r="F90" i="18"/>
  <c r="I77" i="18"/>
  <c r="B69" i="18"/>
  <c r="I69" i="17"/>
  <c r="C20" i="14"/>
  <c r="L20" i="7"/>
  <c r="I79" i="18"/>
  <c r="D69" i="18"/>
  <c r="C69" i="17"/>
  <c r="I82" i="18"/>
  <c r="B69" i="17"/>
  <c r="M20" i="13"/>
  <c r="I80" i="18"/>
  <c r="E69" i="18"/>
  <c r="D69" i="17"/>
  <c r="C20" i="11"/>
  <c r="I86" i="18"/>
  <c r="N69" i="17"/>
  <c r="B90" i="18"/>
  <c r="N69" i="18"/>
  <c r="D48" i="18"/>
  <c r="E69" i="17"/>
  <c r="L20" i="13"/>
  <c r="D90" i="18"/>
  <c r="I75" i="18"/>
  <c r="B48" i="18"/>
  <c r="B48" i="17"/>
  <c r="L20" i="12"/>
  <c r="I74" i="18"/>
  <c r="E48" i="17"/>
  <c r="E90" i="18"/>
  <c r="I76" i="18"/>
  <c r="C48" i="17"/>
  <c r="M20" i="12"/>
  <c r="I78" i="18"/>
  <c r="F69" i="17"/>
  <c r="C20" i="9"/>
  <c r="H19" i="6"/>
  <c r="D20" i="6" s="1"/>
  <c r="I85" i="18"/>
  <c r="J69" i="18"/>
  <c r="I87" i="18"/>
  <c r="L69" i="18"/>
  <c r="K69" i="17"/>
  <c r="C20" i="15"/>
  <c r="B20" i="11"/>
  <c r="G69" i="18"/>
  <c r="M20" i="15"/>
  <c r="M69" i="18"/>
  <c r="L69" i="17"/>
  <c r="M20" i="14"/>
  <c r="M20" i="11"/>
  <c r="C22" i="18"/>
  <c r="B22" i="18"/>
  <c r="E22" i="18"/>
  <c r="F22" i="18"/>
  <c r="N22" i="18"/>
  <c r="O22" i="18"/>
  <c r="P22" i="18"/>
  <c r="I22" i="18"/>
  <c r="H22" i="18"/>
  <c r="P53" i="17"/>
  <c r="P64" i="17"/>
  <c r="P61" i="17"/>
  <c r="P65" i="17"/>
  <c r="P55" i="17"/>
  <c r="P57" i="17"/>
  <c r="P56" i="17"/>
  <c r="P63" i="17"/>
  <c r="P67" i="17"/>
  <c r="P62" i="17"/>
  <c r="P60" i="17"/>
  <c r="P58" i="17"/>
  <c r="P59" i="17"/>
  <c r="B20" i="8"/>
  <c r="E20" i="6"/>
  <c r="L20" i="8"/>
  <c r="C20" i="8"/>
  <c r="P62" i="18"/>
  <c r="P55" i="18"/>
  <c r="P63" i="18"/>
  <c r="P56" i="18"/>
  <c r="P64" i="18"/>
  <c r="P66" i="18"/>
  <c r="P59" i="18"/>
  <c r="P53" i="18"/>
  <c r="P57" i="18"/>
  <c r="P65" i="18"/>
  <c r="P58" i="18"/>
  <c r="P67" i="18"/>
  <c r="P60" i="18"/>
  <c r="P61" i="18"/>
  <c r="P54" i="18"/>
  <c r="I22" i="17"/>
  <c r="H22" i="17"/>
  <c r="F22" i="17"/>
  <c r="E22" i="17"/>
  <c r="N22" i="17"/>
  <c r="P22" i="17"/>
  <c r="O22" i="17"/>
  <c r="L22" i="17"/>
  <c r="C22" i="17"/>
  <c r="B22" i="17"/>
  <c r="I20" i="16"/>
  <c r="D20" i="16"/>
  <c r="C20" i="16"/>
  <c r="B20" i="16"/>
  <c r="M20" i="16"/>
  <c r="L20" i="16"/>
  <c r="M21" i="18"/>
  <c r="M22" i="18" s="1"/>
  <c r="F20" i="6"/>
  <c r="K20" i="10"/>
  <c r="L20" i="9"/>
  <c r="M21" i="17"/>
  <c r="K22" i="17" s="1"/>
  <c r="C20" i="7"/>
  <c r="C20" i="6"/>
  <c r="B20" i="6"/>
  <c r="G20" i="6" l="1"/>
  <c r="J22" i="18"/>
  <c r="G22" i="18"/>
  <c r="D22" i="17"/>
  <c r="Q22" i="17"/>
  <c r="Q22" i="18"/>
  <c r="D22" i="18"/>
  <c r="L22" i="18"/>
  <c r="K22" i="18"/>
  <c r="G22" i="17"/>
  <c r="J22" i="17"/>
</calcChain>
</file>

<file path=xl/sharedStrings.xml><?xml version="1.0" encoding="utf-8"?>
<sst xmlns="http://schemas.openxmlformats.org/spreadsheetml/2006/main" count="3657" uniqueCount="615">
  <si>
    <t>Año</t>
  </si>
  <si>
    <t>Total</t>
  </si>
  <si>
    <t>Sub total</t>
  </si>
  <si>
    <t>Pequeños propietarios</t>
  </si>
  <si>
    <t>Otros propietarios</t>
  </si>
  <si>
    <t>Forestada</t>
  </si>
  <si>
    <t>Reforestada</t>
  </si>
  <si>
    <t>s/i</t>
  </si>
  <si>
    <t>(1)</t>
  </si>
  <si>
    <t>Incluye forestaciones realizadas en terrenos sin título de dominio saneado y por ende no acogidos al D. L. 701 sobre Fomento Forestal.</t>
  </si>
  <si>
    <t>(2)</t>
  </si>
  <si>
    <t>Incluye forestaciones realizadas en terrenos no acogidos al D. L. 701 de 1974 sobre Fomento Forestal.</t>
  </si>
  <si>
    <t>(3)</t>
  </si>
  <si>
    <t>(4)</t>
  </si>
  <si>
    <t>(5)</t>
  </si>
  <si>
    <t>Región</t>
  </si>
  <si>
    <t>XV</t>
  </si>
  <si>
    <t>I</t>
  </si>
  <si>
    <t>II</t>
  </si>
  <si>
    <t>III</t>
  </si>
  <si>
    <t>IV</t>
  </si>
  <si>
    <t>V</t>
  </si>
  <si>
    <t>RM</t>
  </si>
  <si>
    <t>VI</t>
  </si>
  <si>
    <t>VII</t>
  </si>
  <si>
    <t>VIII</t>
  </si>
  <si>
    <t>IX</t>
  </si>
  <si>
    <t>XIV</t>
  </si>
  <si>
    <t>X</t>
  </si>
  <si>
    <t>XI</t>
  </si>
  <si>
    <t>XII</t>
  </si>
  <si>
    <t>Especie</t>
  </si>
  <si>
    <t>Nombre científico</t>
  </si>
  <si>
    <t>Nombre común</t>
  </si>
  <si>
    <t>F</t>
  </si>
  <si>
    <t>R</t>
  </si>
  <si>
    <t>Acacia capensis</t>
  </si>
  <si>
    <t>Acacia blanca</t>
  </si>
  <si>
    <t>Espino</t>
  </si>
  <si>
    <t>Acacia cyclops</t>
  </si>
  <si>
    <t xml:space="preserve">Acacia de costa </t>
  </si>
  <si>
    <t>Acacia dealbata</t>
  </si>
  <si>
    <t>Aromo chileno</t>
  </si>
  <si>
    <t>Acacia decurrens</t>
  </si>
  <si>
    <t xml:space="preserve">Acacia verde </t>
  </si>
  <si>
    <t>Acacia macracantha</t>
  </si>
  <si>
    <t>Yaro</t>
  </si>
  <si>
    <t>Acacia melanoxylon</t>
  </si>
  <si>
    <t xml:space="preserve">Aromo australiano </t>
  </si>
  <si>
    <t>Acacia saligna</t>
  </si>
  <si>
    <t>Acacia azul</t>
  </si>
  <si>
    <t>Acacia visco</t>
  </si>
  <si>
    <t>Visco</t>
  </si>
  <si>
    <t>Acacia sp</t>
  </si>
  <si>
    <t>Acacia</t>
  </si>
  <si>
    <t>Acer negundo</t>
  </si>
  <si>
    <t>Arce</t>
  </si>
  <si>
    <t>Albizzia lebbeck</t>
  </si>
  <si>
    <t xml:space="preserve">Albizia </t>
  </si>
  <si>
    <t>Albizzia lophanta</t>
  </si>
  <si>
    <t xml:space="preserve">Alnus sp  </t>
  </si>
  <si>
    <t xml:space="preserve">Aliso </t>
  </si>
  <si>
    <t>Aruacaria</t>
  </si>
  <si>
    <t xml:space="preserve">Cachiyuyo </t>
  </si>
  <si>
    <t>Atriplex nummularia</t>
  </si>
  <si>
    <t>Atriplex</t>
  </si>
  <si>
    <t xml:space="preserve">Sereno </t>
  </si>
  <si>
    <t>Atriplex sp</t>
  </si>
  <si>
    <t>Ciprés de la cordillera</t>
  </si>
  <si>
    <t>Chilca</t>
  </si>
  <si>
    <t>Brachychiton populneum</t>
  </si>
  <si>
    <t>Peral japonés</t>
  </si>
  <si>
    <t xml:space="preserve">Betula sp  </t>
  </si>
  <si>
    <t>Abedul</t>
  </si>
  <si>
    <t xml:space="preserve">Caesalpina gilliesii </t>
  </si>
  <si>
    <t>Ponciano</t>
  </si>
  <si>
    <t>Tara</t>
  </si>
  <si>
    <t xml:space="preserve">Quebracho </t>
  </si>
  <si>
    <t xml:space="preserve">Cassuarina cuningamiana  </t>
  </si>
  <si>
    <t>Casuarina</t>
  </si>
  <si>
    <t>Cassuarina equisitifolia</t>
  </si>
  <si>
    <t xml:space="preserve">Cassuarina stricta  </t>
  </si>
  <si>
    <t>Cassuarina sp</t>
  </si>
  <si>
    <t xml:space="preserve">Castanea sativa  </t>
  </si>
  <si>
    <t>Castaño</t>
  </si>
  <si>
    <t>Chamaecytisus palmensis</t>
  </si>
  <si>
    <t xml:space="preserve"> Tagasaste  </t>
  </si>
  <si>
    <t>Crataegus sp</t>
  </si>
  <si>
    <t>Crataegus</t>
  </si>
  <si>
    <t>Peumo</t>
  </si>
  <si>
    <t xml:space="preserve">Cupressus arizonica  </t>
  </si>
  <si>
    <t>Ciprés</t>
  </si>
  <si>
    <t>Cupressus macrocarpa</t>
  </si>
  <si>
    <t xml:space="preserve">Cupressus torulosa  </t>
  </si>
  <si>
    <t xml:space="preserve">Cupressus sp  </t>
  </si>
  <si>
    <t>Dodonaea viscosa</t>
  </si>
  <si>
    <t>Dodonaea</t>
  </si>
  <si>
    <t xml:space="preserve"> Siete camisas  </t>
  </si>
  <si>
    <t>Eucalyptus camaldulensis</t>
  </si>
  <si>
    <t>Eucalipto</t>
  </si>
  <si>
    <t xml:space="preserve">Eucalyptus cladocalix  </t>
  </si>
  <si>
    <t>Eucalyptus delegatensis</t>
  </si>
  <si>
    <t>Eucalyptus globulus</t>
  </si>
  <si>
    <t>Eucalyptus nitens</t>
  </si>
  <si>
    <t xml:space="preserve">Eucalyptus regnans  </t>
  </si>
  <si>
    <t xml:space="preserve">Eucalyptus viminalis  </t>
  </si>
  <si>
    <t>Eucalyptus sp</t>
  </si>
  <si>
    <t>Ulmo</t>
  </si>
  <si>
    <t>Ficus carica</t>
  </si>
  <si>
    <t>Ficus</t>
  </si>
  <si>
    <t>Ficus indica</t>
  </si>
  <si>
    <t xml:space="preserve">Maravilla del campo </t>
  </si>
  <si>
    <t xml:space="preserve">Fraxinus exelsior  </t>
  </si>
  <si>
    <t>Fresno</t>
  </si>
  <si>
    <t xml:space="preserve">Chañar </t>
  </si>
  <si>
    <t>Ginkgo biloba</t>
  </si>
  <si>
    <t>Ginkgo</t>
  </si>
  <si>
    <t xml:space="preserve">Gleditsia triacanthos  </t>
  </si>
  <si>
    <t xml:space="preserve">Acacia de tres espinas </t>
  </si>
  <si>
    <t>Jacaranda angustifolia</t>
  </si>
  <si>
    <t xml:space="preserve">Jacaranda mimosifolia  </t>
  </si>
  <si>
    <t xml:space="preserve">Jacarandá </t>
  </si>
  <si>
    <t>Jacaranda sp</t>
  </si>
  <si>
    <t>Palma chilena</t>
  </si>
  <si>
    <t xml:space="preserve">Juglans regia  </t>
  </si>
  <si>
    <t>Nogal</t>
  </si>
  <si>
    <t xml:space="preserve">Juglans sp  </t>
  </si>
  <si>
    <t xml:space="preserve">Larix decidua  </t>
  </si>
  <si>
    <t xml:space="preserve">Alerce europeo </t>
  </si>
  <si>
    <t>Tepa</t>
  </si>
  <si>
    <t xml:space="preserve">Leucaena glauca  </t>
  </si>
  <si>
    <t xml:space="preserve">Tamarindo silvestre </t>
  </si>
  <si>
    <t>Leucaena leucocephala</t>
  </si>
  <si>
    <t>Vilca</t>
  </si>
  <si>
    <t>Leucaena sp</t>
  </si>
  <si>
    <t>Ligustrum sp</t>
  </si>
  <si>
    <t>Ligustro</t>
  </si>
  <si>
    <t>Litre</t>
  </si>
  <si>
    <t>Radal</t>
  </si>
  <si>
    <t>Maitén</t>
  </si>
  <si>
    <t xml:space="preserve">Leñadura </t>
  </si>
  <si>
    <t>Mioporum laetum</t>
  </si>
  <si>
    <t>Mioporo</t>
  </si>
  <si>
    <t>Nerium oleander</t>
  </si>
  <si>
    <t>Laurel de flor</t>
  </si>
  <si>
    <t>Ruíl</t>
  </si>
  <si>
    <t>Raulí</t>
  </si>
  <si>
    <t>Ñirre</t>
  </si>
  <si>
    <t xml:space="preserve">Coihue de Magallanes </t>
  </si>
  <si>
    <t>Coihue</t>
  </si>
  <si>
    <t xml:space="preserve">Coihue de Chiloé  </t>
  </si>
  <si>
    <t>Roble</t>
  </si>
  <si>
    <t>Lenga</t>
  </si>
  <si>
    <t>Olea sp</t>
  </si>
  <si>
    <t>Olivo</t>
  </si>
  <si>
    <t>Parkinsonia aculeata</t>
  </si>
  <si>
    <t>Parkinsonia</t>
  </si>
  <si>
    <t>Peumus boldus</t>
  </si>
  <si>
    <t>Boldo</t>
  </si>
  <si>
    <t>Phoenix canariensis</t>
  </si>
  <si>
    <t>Palma canaria</t>
  </si>
  <si>
    <t>Ciprés de las Guaitecas</t>
  </si>
  <si>
    <t>Pinus contorta</t>
  </si>
  <si>
    <t>Pino</t>
  </si>
  <si>
    <t>Pinus pinaster</t>
  </si>
  <si>
    <t>Pinus pinea</t>
  </si>
  <si>
    <t>Pino piñonero</t>
  </si>
  <si>
    <t>Pinus ponderosa</t>
  </si>
  <si>
    <t>Pinus radiata</t>
  </si>
  <si>
    <t>Pino insigne</t>
  </si>
  <si>
    <t>Pinus silvestris</t>
  </si>
  <si>
    <t>Poinciana gilliesii</t>
  </si>
  <si>
    <t>Ave del paraíso</t>
  </si>
  <si>
    <t>Queñoa</t>
  </si>
  <si>
    <t>Populus alba</t>
  </si>
  <si>
    <t>Alamo común</t>
  </si>
  <si>
    <t xml:space="preserve">Alamo canadiense </t>
  </si>
  <si>
    <t>Populus nigra</t>
  </si>
  <si>
    <t>Populus sp</t>
  </si>
  <si>
    <t>Alamo</t>
  </si>
  <si>
    <t>Algarrobo blanco</t>
  </si>
  <si>
    <t>Algarrobo</t>
  </si>
  <si>
    <t>Tamarugo</t>
  </si>
  <si>
    <t>Pino oregon</t>
  </si>
  <si>
    <t>Quercus sp</t>
  </si>
  <si>
    <t>Encina</t>
  </si>
  <si>
    <t>Quillay</t>
  </si>
  <si>
    <t>Robinia pseudoacacia</t>
  </si>
  <si>
    <t>Falso acacio</t>
  </si>
  <si>
    <t>Salix fragilis</t>
  </si>
  <si>
    <t>Sauce</t>
  </si>
  <si>
    <t>Salix humboldtiana</t>
  </si>
  <si>
    <t>Sauce chileno</t>
  </si>
  <si>
    <t>Salix sp</t>
  </si>
  <si>
    <t>Molle</t>
  </si>
  <si>
    <t>Pimiento</t>
  </si>
  <si>
    <t>Huigan</t>
  </si>
  <si>
    <t>Schinus terebinthifolius</t>
  </si>
  <si>
    <t>Pimiento brasileño</t>
  </si>
  <si>
    <t>Sequoia sp</t>
  </si>
  <si>
    <t>Sequoia</t>
  </si>
  <si>
    <t>Tamarix aphila</t>
  </si>
  <si>
    <t>Tamarix</t>
  </si>
  <si>
    <t>Tamarix articulata</t>
  </si>
  <si>
    <t>Tamarix gallica</t>
  </si>
  <si>
    <t>Tamarix sp</t>
  </si>
  <si>
    <t>Thespesia populnea</t>
  </si>
  <si>
    <t>Mako'i</t>
  </si>
  <si>
    <t>Washingtonia filamentosa</t>
  </si>
  <si>
    <t>Washingtonia</t>
  </si>
  <si>
    <t>Varias forrageras</t>
  </si>
  <si>
    <t>Sin información</t>
  </si>
  <si>
    <t>F =</t>
  </si>
  <si>
    <t>Forestación.</t>
  </si>
  <si>
    <t>R =</t>
  </si>
  <si>
    <t>Reforestación.</t>
  </si>
  <si>
    <t xml:space="preserve">Forestación </t>
  </si>
  <si>
    <t>Reforestación</t>
  </si>
  <si>
    <t>Total Plantaciones</t>
  </si>
  <si>
    <t>Arica y Parinacota</t>
  </si>
  <si>
    <t>Tarapacá</t>
  </si>
  <si>
    <t>Antofagasta</t>
  </si>
  <si>
    <t>Atacama</t>
  </si>
  <si>
    <t>Coquimbo</t>
  </si>
  <si>
    <t>Valparaíso</t>
  </si>
  <si>
    <t>Metropolitana</t>
  </si>
  <si>
    <t>O'Higgins</t>
  </si>
  <si>
    <t>Maule</t>
  </si>
  <si>
    <t>Biobío</t>
  </si>
  <si>
    <t>Araucanía</t>
  </si>
  <si>
    <t>Los Ríos</t>
  </si>
  <si>
    <t>Los Lagos</t>
  </si>
  <si>
    <t>Aisén</t>
  </si>
  <si>
    <t>Magallanes</t>
  </si>
  <si>
    <t>Pino Oregon</t>
  </si>
  <si>
    <t>Pino Radiata</t>
  </si>
  <si>
    <t>Otras Especies o s/información</t>
  </si>
  <si>
    <t>TOTAL</t>
  </si>
  <si>
    <t>Acacia Saligna</t>
  </si>
  <si>
    <t>Pino Ponderosa</t>
  </si>
  <si>
    <t>Sup (ha)</t>
  </si>
  <si>
    <t>Pino Contorta</t>
  </si>
  <si>
    <t>SUPERFICIE FORESTADA POR ESPECIE, AÑO 2002 (ha)</t>
  </si>
  <si>
    <t>SUPERFICIE REFORESTADA POR ESPECIE, AÑO 2002 (ha)</t>
  </si>
  <si>
    <t>SUPERFICIE TOTAL PLANTADA, POR ESPECIE, AÑO 2002 (ha)</t>
  </si>
  <si>
    <t>SUPERFICIE FORESTADA POR ESPECIE, AÑO 2003 (ha)</t>
  </si>
  <si>
    <t>SUPERFICIE REFORESTADA POR ESPECIE, AÑO 2003 (ha)</t>
  </si>
  <si>
    <t>SUPERFICIE TOTAL PLANTADA, POR ESPECIE, AÑO 2003 (ha)</t>
  </si>
  <si>
    <t>SUPERFICIE FORESTADA POR ESPECIE, AÑO 2004 (ha)</t>
  </si>
  <si>
    <t>SUPERFICIE REFORESTADA POR ESPECIE, AÑO 2004 (ha)</t>
  </si>
  <si>
    <t>SUPERFICIE TOTAL PLANTADA, POR ESPECIE, AÑO 2004 (ha)</t>
  </si>
  <si>
    <t>SUPERFICIE FORESTADA POR ESPECIE, AÑO 2005 (ha)</t>
  </si>
  <si>
    <t>SUPERFICIE REFORESTADA POR ESPECIE, AÑO 2005 (ha)</t>
  </si>
  <si>
    <t>SUPERFICIE TOTAL PLANTADA, POR ESPECIE, AÑO 2005 (ha)</t>
  </si>
  <si>
    <t>SUPERFICIE FORESTADA POR ESPECIE, AÑO 2006 (ha)</t>
  </si>
  <si>
    <t>SUPERFICIE REFORESTADA POR ESPECIE, AÑO 2006 (ha)</t>
  </si>
  <si>
    <t>SUPERFICIE TOTAL PLANTADA, POR ESPECIE, AÑO 2006 (ha)</t>
  </si>
  <si>
    <t>SUPERFICIE FORESTADA POR ESPECIE, AÑO 2007 (ha)</t>
  </si>
  <si>
    <t>SUPERFICIE REFORESTADA POR ESPECIE, AÑO 2007 (ha)</t>
  </si>
  <si>
    <t>SUPERFICIE TOTAL PLANTADA, POR ESPECIE, AÑO 2007 (ha)</t>
  </si>
  <si>
    <t>SUPERFICIE FORESTADA POR ESPECIE, AÑO 2008 (ha)</t>
  </si>
  <si>
    <t>SUPERFICIE REFORESTADA POR ESPECIE, AÑO 2008 (ha)</t>
  </si>
  <si>
    <t>SUPERFICIE TOTAL PLANTADA, POR ESPECIE, AÑO 2008 (ha)</t>
  </si>
  <si>
    <t>SUPERFICIE FORESTADA POR ESPECIE, AÑO 2009 (ha)</t>
  </si>
  <si>
    <t>Total (2)</t>
  </si>
  <si>
    <t>SUPERFICIE REFORESTADA POR ESPECIE, AÑO 2009 (ha)</t>
  </si>
  <si>
    <t>SUPERFICIE TOTAL PLANTADA, POR ESPECIE, AÑO 2009 (ha)</t>
  </si>
  <si>
    <t>SUPERFICIE FORESTADA POR ESPECIE, AÑO 2010 (ha)</t>
  </si>
  <si>
    <t>SUPERFICIE REFORESTADA POR ESPECIE, AÑO 2010 (ha)</t>
  </si>
  <si>
    <t>SUPERFICIE TOTAL PLANTADA, POR ESPECIE, AÑO 2010 (ha)</t>
  </si>
  <si>
    <t>Pequeños Propietarios</t>
  </si>
  <si>
    <t>Subtotal</t>
  </si>
  <si>
    <t>Acogida al DL 701</t>
  </si>
  <si>
    <t>SI</t>
  </si>
  <si>
    <t>NO</t>
  </si>
  <si>
    <t>SUPERFICIE FORESTADA POR ESPECIE, AÑO 2011 (ha)</t>
  </si>
  <si>
    <t>SUPERFICIE REFORESTADA POR ESPECIE, AÑO 2011 (ha)</t>
  </si>
  <si>
    <t>SUPERFICIE TOTAL PLANTADA, POR ESPECIE, AÑO 2011 (ha)</t>
  </si>
  <si>
    <t>SUPERFICIE FORESTADA POR ESPECIE, AÑO 2012 (ha)</t>
  </si>
  <si>
    <t>SUPERFICIE REFORESTADA POR ESPECIE, AÑO 2012 (ha)</t>
  </si>
  <si>
    <t>SUPERFICIE TOTAL PLANTADA, POR ESPECIE, AÑO 2012 (ha)</t>
  </si>
  <si>
    <t>Pseudotsuga menziesii</t>
  </si>
  <si>
    <t>Casuarina; Aito</t>
  </si>
  <si>
    <t>Porcentaje</t>
  </si>
  <si>
    <t>Fuente: CONAF y Empresas.</t>
  </si>
  <si>
    <t>Arrayán</t>
  </si>
  <si>
    <t>Eucalyptus grandis</t>
  </si>
  <si>
    <t>Grevillea robusta</t>
  </si>
  <si>
    <t>Roble australiano</t>
  </si>
  <si>
    <t>Populus trichocarpa</t>
  </si>
  <si>
    <t>Alamo negro</t>
  </si>
  <si>
    <t>Thuja plicata</t>
  </si>
  <si>
    <t>Tuya gigante</t>
  </si>
  <si>
    <t xml:space="preserve">                Masisa Forestal S.A., Bosques Arauco S.A., Bosques Cautín S.A., Forestal Anchile Ltda., Forestal Celco S.A., Forestal Comaco S.A., </t>
  </si>
  <si>
    <t xml:space="preserve">                Forestal Los Lagos S.A., Forestal Tierra Chilena Ltda. y Volterra S.A.</t>
  </si>
  <si>
    <t>Forestada (2)</t>
  </si>
  <si>
    <t>Arica y Parinacota (1)</t>
  </si>
  <si>
    <t>Los Ríos (2)</t>
  </si>
  <si>
    <t>Superficie forestada y reforestada por región, año 1998 (ha.)</t>
  </si>
  <si>
    <t>Superficie forestada y reforestada por región, año 1999 (ha.)</t>
  </si>
  <si>
    <t>Superficie forestada por región y especie, año 1999 (ha.)</t>
  </si>
  <si>
    <t>Superficie reforestada por región y especie, año 1999 (ha.)</t>
  </si>
  <si>
    <t>Superficie forestada por región y especie, año 1998 (ha.)</t>
  </si>
  <si>
    <t>Superficie reforestada por región y especie, año 1998 (ha.)</t>
  </si>
  <si>
    <t>Superficie plantada por especie y año (ha.)</t>
  </si>
  <si>
    <t>SUPERFICIE FORESTADA POR ESPECIE, AÑO 2000 (ha.)</t>
  </si>
  <si>
    <t>SUPERFICIE REFORESTADA POR ESPECIE, AÑO 2000 (ha.)</t>
  </si>
  <si>
    <t>SUPERFICIE TOTAL PLANTADA, POR ESPECIE, AÑO 2000 (ha.)</t>
  </si>
  <si>
    <t>SUPERFICIE FORESTADA POR ESPECIE, AÑO 2001 (ha.)</t>
  </si>
  <si>
    <t>SUPERFICIE REFORESTADA POR ESPECIE, AÑO 2001 (ha.)</t>
  </si>
  <si>
    <t>SUPERFICIE TOTAL PLANTADA, POR ESPECIE, AÑO 2001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</si>
  <si>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</si>
  <si>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</si>
  <si>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anual forestada y reforestada, por segmento de propietario (ha)</t>
  </si>
  <si>
    <t>s/i: Sin información.</t>
  </si>
  <si>
    <t>Forestada (3)</t>
  </si>
  <si>
    <t>1970 (1)</t>
  </si>
  <si>
    <t>1971 (1)</t>
  </si>
  <si>
    <t>1972 (1)</t>
  </si>
  <si>
    <t>1973 (1)</t>
  </si>
  <si>
    <t>1974 (1)</t>
  </si>
  <si>
    <t>1975 (1)</t>
  </si>
  <si>
    <t>1976 (1)</t>
  </si>
  <si>
    <t>1977 (1)</t>
  </si>
  <si>
    <t>1978 (1)</t>
  </si>
  <si>
    <t xml:space="preserve">                Forestal Comaco S.A., Forestal Los Lagos S.A., Forestal Tierra Chilena Ltda. y Volterra S.A.</t>
  </si>
  <si>
    <t xml:space="preserve">                CMPC Forestal, Masisa Forestal S.A., Bosques Arauco S.A., Bosques Cautín S.A., Forestal Anchile Ltda., Forestal Celco S.A., </t>
  </si>
  <si>
    <t xml:space="preserve">                 Forestal Celco S.A., Forestal Comaco S.A., Forestal Los Lagos S.A., Forestal Tierra Chilena Ltda. y Volterra S.A.</t>
  </si>
  <si>
    <t xml:space="preserve">                corresponda: CMPC Forestal, Masisa Forestal S.A., Bosques Arauco S.A., Bosques Cautín S.A., Forestal Anchile Ltda.,</t>
  </si>
  <si>
    <t>Superficie bonificada (1)</t>
  </si>
  <si>
    <t>SUPERFICIE FORESTADA POR SEGMENTO DE PROPIETARIOS, AÑO 2000 (ha.)</t>
  </si>
  <si>
    <t>SUPERFICIE REFORESTADA POR SEGMENTO DE PROPIETARIOS, AÑO 2000 (ha.)</t>
  </si>
  <si>
    <t>SUPERFICIE FORESTADA POR SEGMENTO DE PROPIETARIOS, AÑO 2001 (ha.)</t>
  </si>
  <si>
    <t>SUPERFICIE REFORESTADA POR SEGMENTO DE PROPIETARIOS, AÑO 2001 (ha,)</t>
  </si>
  <si>
    <t>SUPERFICIE FORESTADA POR SEGMENTO DE PROPIETARIOS, AÑO 2002 (ha)</t>
  </si>
  <si>
    <t>SUPERFICIE REFORESTADA POR SEGMENTO DE PROPIETARIOS, AÑO 2002 (ha)</t>
  </si>
  <si>
    <t>SUPERFICIE FORESTADA POR SEGMENTO DE PROPIETARIOS, AÑO 2003 (ha)</t>
  </si>
  <si>
    <t>SUPERFICIE REFORESTADA POR SEGMENTO DE PROPIETARIOS, AÑO 2003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</si>
  <si>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</si>
  <si>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</si>
  <si>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FORESTADA POR SEGMENTO DE PROPIETARIOS, AÑO 2004 (ha)</t>
  </si>
  <si>
    <t>SUPERFICIE REFORESTADA POR SEGMENTO DE PROPIETARIOS, AÑO 2004 (ha)</t>
  </si>
  <si>
    <t xml:space="preserve">                Forestal Celco S.A., Forestal Comaco S.A., Forestal Los Lagos S.A., Forestal Tierra Chilena Ltda. y Volterra S.A.</t>
  </si>
  <si>
    <t xml:space="preserve">                corresponda: CMPC Forestal, Masisa Forestal S.A., Bosques Arauco S.A., Bosques Cautín S.A., Forestal Anchile Ltda., </t>
  </si>
  <si>
    <t>SUPERFICIE FORESTADA POR SEGMENTO DE PROPIETARIOS, AÑO 2005 (ha)</t>
  </si>
  <si>
    <t>SUPERFICIE REFORESTADA POR SEGMENTO DE PROPIETARIOS, AÑO 2005 (ha)</t>
  </si>
  <si>
    <t>SUPERFICIE FORESTADA POR SEGMENTO DE PROPIETARIOS, AÑO 2006 (ha)</t>
  </si>
  <si>
    <t>SUPERFICIE REFORESTADA POR SEGMENTO DE PROPIETARIOS, AÑO 2006 (ha)</t>
  </si>
  <si>
    <t>SUPERFICIE FORESTADA POR SEGMENTO DE PROPIETARIOS, AÑO 2007 (ha)</t>
  </si>
  <si>
    <t>SUPERFICIE REFORESTADA POR SEGMENTO DE PROPIETARIOS, AÑO 2007 (ha)</t>
  </si>
  <si>
    <t>SUPERFICIE FORESTADA POR SEGMENTO DE PROPIETARIOS, AÑO 2008 (ha)</t>
  </si>
  <si>
    <t>SUPERFICIE REFORESTADA POR SEGMENTO DE PROPIETARIOS, AÑO 2008 (ha)</t>
  </si>
  <si>
    <t>SUPERFICIE FORESTADA POR SEGMENTO DE PROPIETARIOS , AÑO 2009 (ha)</t>
  </si>
  <si>
    <t>SUPERFICIE REFORESTADA POR SEGMENTO DE PROPIETARIOS, AÑO 2009 (ha)</t>
  </si>
  <si>
    <t>SUPERFICIE FORESTADA POR SEGMENTO DE PROPIETARIOS, AÑO 2010 (ha)</t>
  </si>
  <si>
    <t>SUPERFICIE REFORESTADA POR SEGMENTO DE PROPIETARIOS, AÑO 2010 (ha)</t>
  </si>
  <si>
    <t>PEF (3)</t>
  </si>
  <si>
    <t xml:space="preserve">          como en reforestación .</t>
  </si>
  <si>
    <t>SUPERFICIE FORESTADA POR SEGMENTO DE PROPIETARIOS Y REGIMEN LEGAL, AÑO 2011 (ha.)</t>
  </si>
  <si>
    <t>SUPERFICIE REFORESTADA POR SEGMENTO DE PROPIETARIOS, AÑO 2011 (ha)</t>
  </si>
  <si>
    <t xml:space="preserve">         Forestal Celco S.A., Forestal Comaco S.A., Forestal Los Lagos S.A., Forestal Tierra Chilena Ltda. y Volterra S.A.</t>
  </si>
  <si>
    <t>SUPERFICIE FORESTADA POR SEGMENTO DE PROPIETARIOS Y REGIMEN LEGAL, AÑO 2012 (ha.)</t>
  </si>
  <si>
    <t>SUPERFICIE REFORESTADA POR SEGMENTO DE PROPIETARIOS, AÑO 2012 (ha)</t>
  </si>
  <si>
    <t xml:space="preserve">                  Forestal Celco S.A., Forestal Comaco S.A., Forestal Los Lagos S.A., Forestal Tierra Chilena Ltda. y Volterra S.A.</t>
  </si>
  <si>
    <t>SUPERFICIE REFORESTADA POR SEGMENTO DE PROPIETARIOS, AÑO 2013 (ha)</t>
  </si>
  <si>
    <t>SUPERFICIE FORESTADA POR ESPECIE, AÑO 2013 (ha)</t>
  </si>
  <si>
    <t>SUPERFICIE REFORESTADA POR ESPECIE, AÑO 2013 (ha)</t>
  </si>
  <si>
    <t>SUPERFICIE TOTAL PLANTADA, POR ESPECIE, AÑO 2013 (ha)</t>
  </si>
  <si>
    <t>Principales empresa forestales (5)</t>
  </si>
  <si>
    <t>La superficie forestada sólo considera a la realizada por COREF o CONAF, según corresponda. La diferencia con el total corresponde a la superficie plantada por el sector privado de</t>
  </si>
  <si>
    <t>la cual no se tiene la desagregación entre forestada y reforestada ni por segmento de propietarios.</t>
  </si>
  <si>
    <t>(1) = Sin información ya que fue creada el 8 de octubre de 2007.</t>
  </si>
  <si>
    <t>(2) = Sin información ya que fue creada el 2 de octubre de 2007.</t>
  </si>
  <si>
    <t>Otros propietarios (3)</t>
  </si>
  <si>
    <t>PEF (5)</t>
  </si>
  <si>
    <t>(3) = Incluye la gestión realizada por las PEF.</t>
  </si>
  <si>
    <t>(5) PEF = Principales empresas forestales, incluye a las siguientes empresas matrices con todas sus empresas asociadas, según</t>
  </si>
  <si>
    <t>Superficie bonificada (4)</t>
  </si>
  <si>
    <t>(4) = Corresponde a la superficie bonificada entre los año 2003 y 2007 por las forestaciones establecidas en el año 2002.</t>
  </si>
  <si>
    <t>(4) = Corresponde a la superficie bonificada entre los año 2005 y 2010 por las forestaciones establecidas en el año 2004.</t>
  </si>
  <si>
    <t>Superficie bonificada (3)</t>
  </si>
  <si>
    <t>PEF (4)</t>
  </si>
  <si>
    <t>(3) = Corresponde a la superficie bonificada entre los año 2006 y 2010 por las forestaciones establecidas en el año 2005.</t>
  </si>
  <si>
    <t xml:space="preserve">(4) PEF = Principales empresas forestales, incluye a las siguientes empresas matrices con todas sus empresas asociadas, según corresponda: </t>
  </si>
  <si>
    <t>(1) = Corresponde a la superficie bonificada entre los año 2008 y 2012 por las forestaciones establecidas en el año 2007.</t>
  </si>
  <si>
    <t xml:space="preserve">(3) PEF = Principales empresas forestales, incluye a las siguientes empresas matrices con todas sus empresas asociadas, según corresponda: </t>
  </si>
  <si>
    <t>Otras nativas</t>
  </si>
  <si>
    <t>(2) = En 506,84 hectáreas forestadas por Otros propietarios la bonificación la percibió una PEF por ser cesionaria.</t>
  </si>
  <si>
    <t>O'Higgins (2)</t>
  </si>
  <si>
    <t xml:space="preserve">(3) = Las PEF además percibieron bonificación por 143,0 hectáreas forestadas por Otros propietarios por ser cesionaria. </t>
  </si>
  <si>
    <t>Maule (3)</t>
  </si>
  <si>
    <t>Araucanía (4)</t>
  </si>
  <si>
    <t xml:space="preserve">(4) = Las PEF además percibieron bonificación por 225,5 hectáreas forestadas por Otros propietarios por ser cesionaria. </t>
  </si>
  <si>
    <t>(5) = Sin información ya que fue creada el 2 de octubre de 2007.</t>
  </si>
  <si>
    <t>Los Ríos (5)</t>
  </si>
  <si>
    <t>(6) = Incluye la gestión realizada por las PEF.</t>
  </si>
  <si>
    <t>Otros propietarios (6)</t>
  </si>
  <si>
    <t>Superficie bonificada (ha.) (7)</t>
  </si>
  <si>
    <t>PEF (8)</t>
  </si>
  <si>
    <t xml:space="preserve">(2) = Las PEF además percibieron bonificación por 46,5 hectáreas forestadas por Otros propietarios por ser cesionaria. </t>
  </si>
  <si>
    <t>Biobío (2)</t>
  </si>
  <si>
    <t xml:space="preserve">(3) = Las PEF además percibieron bonificación por 297,43 hectáreas forestadas por Otros propietarios por ser cesionaria. </t>
  </si>
  <si>
    <t>Araucanía (3)</t>
  </si>
  <si>
    <t>(4) = Sin información ya que fue creada el 2 de octubre de 2007.</t>
  </si>
  <si>
    <t>Los Ríos (4)</t>
  </si>
  <si>
    <t>Los Lagos (5)</t>
  </si>
  <si>
    <t xml:space="preserve">(5) = Las PEF además percibieron bonificación por 13,0 hectáreas forestadas por Otros propietarios por ser cesionaria. </t>
  </si>
  <si>
    <t>(7) = Corresponde a la superficie bonificada entre los año 2002 y 2007 por las forestaciones establecidas en el año 2001.</t>
  </si>
  <si>
    <t>SUPERFICIE REFORESTADA POR SEGMENTO DE PROPIETARIOS, AÑO 2014 (ha)</t>
  </si>
  <si>
    <t>SUPERFICIE FORESTADA POR ESPECIE, AÑO 2014 (ha)</t>
  </si>
  <si>
    <t>SUPERFICIE REFORESTADA POR ESPECIE, AÑO 2014 (ha)</t>
  </si>
  <si>
    <t>Otros Eucalyptus</t>
  </si>
  <si>
    <t>SUPERFICIE TOTAL PLANTADA, POR ESPECIE, AÑO 2014 (ha)</t>
  </si>
  <si>
    <t xml:space="preserve"> Incluye a las siguientes empresas matrices con todas sus empresas asociadas, según corresponda: Forestal Mininco S.A., Forestal Monteaguila S.A., Proboste, Masisa Forestal S.A., Forestal Tornagaleones S.A., Hancock Chilean Plantations SPA, Forestal Arauco S.A., Forestal Celco S.A., Forestal Cholguán S.A., Bosques Cautín S.A., Forestal Anchile Ltda., Forestal Comaco S.A., Forestal Los Lagos S.A., Forestal Tierra Chilena Ltda. y Volterra S.A.</t>
  </si>
  <si>
    <t>Superficie de plantaciones forestales (forestación y reforestación), por Región y año (ha)</t>
  </si>
  <si>
    <t>NOTA: La diferencia en el total anual respecto a la sumatoria de los valores parciales por región se debe a la aproximación por la eliminación de la cifra decimal.</t>
  </si>
  <si>
    <t>Acacia caven (n)</t>
  </si>
  <si>
    <t>Araucaria araucana (n)</t>
  </si>
  <si>
    <t>Atriplex deserticola (n)</t>
  </si>
  <si>
    <t xml:space="preserve">Austrocedrus chilenensis (n) </t>
  </si>
  <si>
    <t xml:space="preserve">Baccharis petiolata (n)  </t>
  </si>
  <si>
    <t>Cassia closiana (n)</t>
  </si>
  <si>
    <t>Cryptocarya alba (n)</t>
  </si>
  <si>
    <t>Drimys winteri (n)</t>
  </si>
  <si>
    <t>Canelo</t>
  </si>
  <si>
    <t>Flourensia thurifera (n)</t>
  </si>
  <si>
    <t>Geoffraea decorticans (n)</t>
  </si>
  <si>
    <t>Gevuina avellana (n)</t>
  </si>
  <si>
    <t>Jubaea chilensis (n)</t>
  </si>
  <si>
    <t>Laurelia philippiana (n)</t>
  </si>
  <si>
    <t>Lithraea caustica (n)</t>
  </si>
  <si>
    <t>Lomatia hirsuta (n)</t>
  </si>
  <si>
    <t>Maytenus boaria (n)</t>
  </si>
  <si>
    <t>Maytenus magellanica (n)</t>
  </si>
  <si>
    <t>Nothofagus alessandri (n)</t>
  </si>
  <si>
    <t>Nothofagus alpina (n)</t>
  </si>
  <si>
    <t>Nothofagus antartica (n)</t>
  </si>
  <si>
    <t>Nothofagus betuloides (n)</t>
  </si>
  <si>
    <t>Nothofagus dombeyi (n)</t>
  </si>
  <si>
    <t>Nothofagus nitida (n)</t>
  </si>
  <si>
    <t>Nothofagus obliqua (n)</t>
  </si>
  <si>
    <t>Nothofagus pumilio (n)</t>
  </si>
  <si>
    <t>Nothofagus sp (n)</t>
  </si>
  <si>
    <t>Pilgerodendron uviferum (n)</t>
  </si>
  <si>
    <t>Polylepis rugulosa (n)</t>
  </si>
  <si>
    <t>Polylepis tarapacana (n)</t>
  </si>
  <si>
    <t>Queñoa de altura</t>
  </si>
  <si>
    <t>Prosopis alba (n)</t>
  </si>
  <si>
    <t>Prosopis chilensis (n)</t>
  </si>
  <si>
    <t>Prosopis tamarugo (n)</t>
  </si>
  <si>
    <t>Prosopis sp (n)</t>
  </si>
  <si>
    <t>Quillaja saponaria (n)</t>
  </si>
  <si>
    <t>Schinus latifolius (n)</t>
  </si>
  <si>
    <t>Schinus molle (n)</t>
  </si>
  <si>
    <t>Schinus polygamus (n)</t>
  </si>
  <si>
    <t>Senna cumingii (n)</t>
  </si>
  <si>
    <t>Alcaparra</t>
  </si>
  <si>
    <t>Senna stipulacea (n)</t>
  </si>
  <si>
    <t>Tipo Forestal Esclerófilo (n)</t>
  </si>
  <si>
    <t>Tipo Forestal Roble-Raulí-Coihue (n)</t>
  </si>
  <si>
    <t>Tipo Forestal Siempreverde (n)</t>
  </si>
  <si>
    <t>Amomyrtus luma (n)</t>
  </si>
  <si>
    <t>Eucalyptus badjensis</t>
  </si>
  <si>
    <t>Eucalyptus smithii</t>
  </si>
  <si>
    <t xml:space="preserve">Eucryphia cordifolia (n)  </t>
  </si>
  <si>
    <t>Avellano</t>
  </si>
  <si>
    <t>Pino radiata</t>
  </si>
  <si>
    <t>Biobío (5)</t>
  </si>
  <si>
    <t>Araucanía (6)</t>
  </si>
  <si>
    <t xml:space="preserve">(6) = Las PEF además percibieron bonificación por 47,9 y 224,4 hectáreas forestadas por Pequeños propietarios y Otros propietarios, respectivamente por ser cesionaria. </t>
  </si>
  <si>
    <t>Biobío (6)</t>
  </si>
  <si>
    <t>Araucanía (7)</t>
  </si>
  <si>
    <t>PEF (7)</t>
  </si>
  <si>
    <t xml:space="preserve">(5) = Las PEF además percibieron bonificación por 105,23 y 111,5 hectáreas forestadas por Pequeños propietarios y Otros propietarios, respectivamente, por ser cesionaria. </t>
  </si>
  <si>
    <t>PEF (6)</t>
  </si>
  <si>
    <t xml:space="preserve">(5) = Las PEF además percibieron bonificación por 178,6 hectáreas forestadas por Otros propietarios, por ser cesionaria. </t>
  </si>
  <si>
    <t>Maule (5)</t>
  </si>
  <si>
    <t xml:space="preserve">(6) = Las PEF además percibieron bonificación por 14,21 y 251,05 hectáreas forestadas por Pequeños propietarios y Otros propietarios, respectivamente por ser cesionaria. </t>
  </si>
  <si>
    <t xml:space="preserve">(7) = Las PEF además percibieron bonificación por 58,82 y 1.078,22 hectáreas forestadas por Pequeños propietarios y Otros propietarios, respectivamente por ser cesionaria. </t>
  </si>
  <si>
    <t>TOTAL PLANTACIONES AÑO 2000 (ha.)</t>
  </si>
  <si>
    <t>Biobío (4)</t>
  </si>
  <si>
    <t>Araucanía (5)</t>
  </si>
  <si>
    <t xml:space="preserve">(6) PEF = Principales empresas forestales, incluye a las siguientes empresas matrices con todas sus empresas asociadas, según corresponda: </t>
  </si>
  <si>
    <t xml:space="preserve">(5) PEF = Principales empresas forestales, incluye a las siguientes empresas matrices con todas sus empresas asociadas, según corresponda: CMPC Forestal, </t>
  </si>
  <si>
    <t>(3) = Corresponde a la superficie bonificada entre los año 2007 y  2011 por las forestaciones establecidas en el año 2006.</t>
  </si>
  <si>
    <t>(4) = Corresponde a la superficie bonificada entre los año 2004 y 2009 por las forestaciones  establecidas en el año 2003.</t>
  </si>
  <si>
    <t>Maule (2)</t>
  </si>
  <si>
    <t>Araucanía (2)</t>
  </si>
  <si>
    <t xml:space="preserve">(3) PEF = Principales empresas forestales, incluye a las siguientes empresas matrices con todas sus empresas asociadas, según corresponda: CMPC Forestal, </t>
  </si>
  <si>
    <t xml:space="preserve">(1) = Corresponde a la superficie bonificada entre los año 2009 y 2013 por las forestaciones establecidas en el año 2008. </t>
  </si>
  <si>
    <t xml:space="preserve">(2) = Las PEF además percibieron bonificación por 19,46 hectáreas forestadas por Pequeños propietarios, por ser cesionaria. </t>
  </si>
  <si>
    <t xml:space="preserve">(1) = Corresponde a la superficie bonificada entre los año 2010 y 2014 por las forestaciones establecidas en el año 2009. </t>
  </si>
  <si>
    <t>Superficie bonificada (ha.) (1)</t>
  </si>
  <si>
    <t>Principales Empresa Forestales (3)</t>
  </si>
  <si>
    <t xml:space="preserve">PEF (3)
</t>
  </si>
  <si>
    <t xml:space="preserve">(3) = PEF = Principales empresas forestales, incluye a las siguientes empresas matrices con todas sus empresas asociadas, según corresponda: CMPC Forestal,  Masisa Forestal S.A., Bosques Arauco S.A., Bosques Cautín S.A., Forestal Anchile Ltda., </t>
  </si>
  <si>
    <t xml:space="preserve">(3) = PEF = Principales empresas forestales, incluye a las siguientes empresas matrices con todas sus empresas asociadas, según corresponda: CMPC Forestal, Masisa Forestal S.A., Bosques Arauco S.A., Bosques Cautín S.A., Forestal Anchile Ltda., </t>
  </si>
  <si>
    <t xml:space="preserve">(7) PEF = Principales empresas forestales, incluye a las siguientes empresas matrices con todas sus empresas asociadas, según </t>
  </si>
  <si>
    <t xml:space="preserve">(8) PEF = Principales empresas forestales, incluye a las siguientes empresas matrices con todas sus empresas asociadas, según </t>
  </si>
  <si>
    <t>(8) PEF = Principales empresas forestales, incluye a las siguientes empresas matrices con todas sus empresas asociadas, según</t>
  </si>
  <si>
    <t>PEF = Principales empresas forestales, incluye a las siguientes empresas matrices con todas sus empresas asociadas, según</t>
  </si>
  <si>
    <t xml:space="preserve">            corresponda: CMPC Forestal, Masisa Forestal S.A., Bosques Arauco S.A., Bosques Cautín S.A., Forestal Anchile Ltda.,</t>
  </si>
  <si>
    <t xml:space="preserve">            Forestal Celco S.A., Forestal Comaco S.A., Forestal Los Lagos S.A., Forestal Tierra Chilena Ltda. y Volterra S.A.</t>
  </si>
  <si>
    <t>Escallonia revoluta (n)</t>
  </si>
  <si>
    <t>Medianos propietarios (4)</t>
  </si>
  <si>
    <t>La superficie forestada y reforestada por los Medianos propietarios hasta el año 2005 incluye la efectuada por las Principales empresas forestales.</t>
  </si>
  <si>
    <t>Medianos Propietarios</t>
  </si>
  <si>
    <t>SUPERFICIE REFORESTADA POR SEGMENTO DE PROPIETARIOS, AÑO 2015 (ha)</t>
  </si>
  <si>
    <t>SUPERFICIE FORESTADA POR ESPECIE, AÑO 2015 (ha)</t>
  </si>
  <si>
    <t>Medianos propietarios</t>
  </si>
  <si>
    <t>SUPERFICIE REFORESTADA POR ESPECIE, AÑO 2015 (ha)</t>
  </si>
  <si>
    <t>SUPERFICIE TOTAL PLANTADA, POR ESPECIE, AÑO 2015 (ha)</t>
  </si>
  <si>
    <t>Medianos propietarios (2)</t>
  </si>
  <si>
    <t xml:space="preserve">(3) = Las PEF además percibieron bonificación por 163,3 hectáreas forestadas por Medianos propietarios, por ser cesionaria. </t>
  </si>
  <si>
    <t xml:space="preserve">(2) = Las PEF además percibieron bonificación por 57,1 hectáreas forestadas por Medianos propietarios, por ser cesionaria. </t>
  </si>
  <si>
    <t xml:space="preserve">(4) = Las PEF además percibieron bonificación por 46,28 y 341,10 hectáreas forestadas por Pequeños propietarios y Medianos propietarios, respectivamente por ser cesionaria. </t>
  </si>
  <si>
    <t xml:space="preserve">(4) = Las PEF además percibieron bonificación por 76,5 hectáreas forestadas por Medianos propietarios, por ser cesionaria. </t>
  </si>
  <si>
    <t xml:space="preserve">(5) = Las PEF además percibieron bonificación por 138,01 y 546,38 hectáreas forestadas por Pequeños propietarios y Medianos propietarios, respectivamente por ser cesionaria. </t>
  </si>
  <si>
    <t xml:space="preserve">(2) = Las PEF además percibieron bonificación por 168,18 y 160,73 hectáreas forestadas por Pequeños propietarios y Medianos propietarios, respectivamente por ser cesionaria. </t>
  </si>
  <si>
    <t xml:space="preserve">(2) = Superficies corregidas por duplicaciones de predios detectadas en las regiones VIII y IX, en el segmento Medianos propietarios, tanto en forestación </t>
  </si>
  <si>
    <t xml:space="preserve">(3) = Las PEF además percibieron bonificación por 24,77 y 22,01 hectáreas forestadas por Pequeños propietarios y Medianos propietarios, respectivamente por ser cesionaria. </t>
  </si>
  <si>
    <t xml:space="preserve">(2) = Las PEF además percibieron bonificación por 75,89 y 17,26 hectáreas forestadas por Pequeños propietarios y Medianos propietarios, respectivamente por ser cesionaria. </t>
  </si>
  <si>
    <t xml:space="preserve">(2) = Las PEF además percibieron bonificación por 31,30 y 11,55 hectáreas forestadas por Pequeños propietarios y Medianos propietarios, respectivamente por ser cesionaria. </t>
  </si>
  <si>
    <t>SUPERFICIE FORESTADA POR SEGMENTO DE PROPIETARIOS, AÑO 2013 (ha.)</t>
  </si>
  <si>
    <r>
      <rPr>
        <b/>
        <sz val="8"/>
        <rFont val="Calibri"/>
        <family val="2"/>
        <scheme val="minor"/>
      </rPr>
      <t>(1)</t>
    </r>
    <r>
      <rPr>
        <sz val="8"/>
        <rFont val="Calibri"/>
        <family val="2"/>
        <scheme val="minor"/>
      </rPr>
      <t xml:space="preserve"> = PEF = Principales empresas forestales, incluye a las siguientes empresas matrices con todas sus empresas asociadas, según corresponda: CMPC Forestal, Masisa Forestal S.A., </t>
    </r>
  </si>
  <si>
    <t xml:space="preserve">                       Bosques Arauco S.A., Bosques Cautín S.A., Forestal Anchile Ltda., Forestal Celco S.A., Forestal Comaco S.A., Forestal Los Lagos S.A., Forestal Tierra Chilena Ltda. y Volterra S.A.</t>
  </si>
  <si>
    <r>
      <t xml:space="preserve">PEF </t>
    </r>
    <r>
      <rPr>
        <b/>
        <sz val="8"/>
        <rFont val="Calibri"/>
        <family val="2"/>
        <scheme val="minor"/>
      </rPr>
      <t>(1)</t>
    </r>
  </si>
  <si>
    <r>
      <t>NOTA:</t>
    </r>
    <r>
      <rPr>
        <sz val="8"/>
        <rFont val="Calibri"/>
        <family val="2"/>
        <scheme val="minor"/>
      </rPr>
      <t xml:space="preserve"> Los incentivos establecidos en el DL 701 de 1974, sobre Fomento Forestal, </t>
    </r>
  </si>
  <si>
    <t xml:space="preserve">             establecimiento de forestaciones acogidas a dicho decreto y por ende tampoco</t>
  </si>
  <si>
    <t xml:space="preserve">             hay bonificaciones pagadas a estas forestaciones.</t>
  </si>
  <si>
    <t>SUPERFICIE FORESTADA POR SEGMENTO DE PROPIETARIOS, AÑO 2014 (ha.)</t>
  </si>
  <si>
    <t>SUPERFICIE FORESTADA POR SEGMENTO DE PROPIETARIOS, AÑO 2015 (ha.)</t>
  </si>
  <si>
    <r>
      <t xml:space="preserve">              </t>
    </r>
    <r>
      <rPr>
        <sz val="8"/>
        <rFont val="Calibri"/>
        <family val="2"/>
        <scheme val="minor"/>
      </rPr>
      <t xml:space="preserve">expiraron el 31 de diciembre de 2012, por lo cual durante el año 2013 no hay </t>
    </r>
  </si>
  <si>
    <t>(1) = Corresponde a la superficie bonificada entre los año 2010 y 2015 por las forestaciones establecidas en el año 2010.</t>
  </si>
  <si>
    <t>Quillay (n)</t>
  </si>
  <si>
    <t>n : nativas.</t>
  </si>
  <si>
    <t>Tamarugo (n)</t>
  </si>
  <si>
    <t>Algarrobo (n)</t>
  </si>
  <si>
    <t>SUPERFICIE TOTAL PLANTADA, POR ESPECIE, AÑO 1998 (ha.)</t>
  </si>
  <si>
    <t>Porectaje respecto a la superfie total forestada.</t>
  </si>
  <si>
    <t>Porcenaje</t>
  </si>
  <si>
    <t>Nothofagus sp</t>
  </si>
  <si>
    <t>Pino Oregón</t>
  </si>
  <si>
    <t>Mezcla de especies</t>
  </si>
  <si>
    <t>Embotrium coccineum</t>
  </si>
  <si>
    <t>Notro</t>
  </si>
  <si>
    <t>Eucalyptus gloni</t>
  </si>
  <si>
    <t>Eucalyptus (mezcla de sp)</t>
  </si>
  <si>
    <t>Alamo alaska</t>
  </si>
  <si>
    <t>Salix caprea</t>
  </si>
  <si>
    <t>Sauce aleman</t>
  </si>
  <si>
    <t>Populus x canadensis</t>
  </si>
  <si>
    <t>Atriplex repanda (n)</t>
  </si>
  <si>
    <t>Caesalpina spinosa (n)</t>
  </si>
  <si>
    <t>Eucalyptus salmonophloia</t>
  </si>
  <si>
    <t>Mezcla nativas - exóticas</t>
  </si>
  <si>
    <t>Exóticas s/i de especie</t>
  </si>
  <si>
    <t>2011 (6)</t>
  </si>
  <si>
    <t>(6)</t>
  </si>
  <si>
    <t>La superficie total reforestada incluye 4.639,0 hectáreas de las cuales no se dispone de información desagregada por segmento de propietario.</t>
  </si>
  <si>
    <t xml:space="preserve">(1) = La superficie bonificada por las forestaciones establecidas el año 2011 es parcial, ya que legalmente aún disponen de plazo para solicitar su pago. Superficie bonificada al 31/04/17.
</t>
  </si>
  <si>
    <t xml:space="preserve">(1) = La superficie bonificada por las forestaciones establecidas el año 2012 es parcial, ya que legalmente aún disponen de plazo para solicitar su pago. Superficie bonificada al 31/04/17.
</t>
  </si>
  <si>
    <r>
      <t xml:space="preserve">             </t>
    </r>
    <r>
      <rPr>
        <sz val="8"/>
        <rFont val="Calibri"/>
        <family val="2"/>
        <scheme val="minor"/>
      </rPr>
      <t xml:space="preserve"> expiraron el 31 de diciembre de 2012, por lo cual a partir del año 2013 no hay </t>
    </r>
  </si>
  <si>
    <r>
      <t xml:space="preserve">              </t>
    </r>
    <r>
      <rPr>
        <sz val="8"/>
        <rFont val="Calibri"/>
        <family val="2"/>
        <scheme val="minor"/>
      </rPr>
      <t xml:space="preserve">expiraron el 31 de diciembre de 2012, por lo cual a partir del año 2013 no hay </t>
    </r>
  </si>
  <si>
    <t>SUPERFICIE FORESTADA POR SEGMENTO DE PROPIETARIOS, AÑO 2016 (ha.)</t>
  </si>
  <si>
    <t>SUPERFICIE REFORESTADA POR SEGMENTO DE PROPIETARIOS, AÑO 2016 (ha)</t>
  </si>
  <si>
    <t>SUPERFICIE FORESTADA POR ESPECIE, AÑO 2016 (ha)</t>
  </si>
  <si>
    <t>SUPERFICIE REFORESTADA POR ESPECIE, AÑO 2016 (ha)</t>
  </si>
  <si>
    <t>SUPERFICIE TOTAL PLANTADA, POR ESPECIE, AÑO 2016 (ha)</t>
  </si>
  <si>
    <t>Luma</t>
  </si>
  <si>
    <t>Aristotelia chilensis (n)</t>
  </si>
  <si>
    <t>Maqui</t>
  </si>
  <si>
    <t>Chamaecyparis lawsoniana</t>
  </si>
  <si>
    <t>Ciprés de Lawson</t>
  </si>
  <si>
    <t>Luma apiculata (n)</t>
  </si>
  <si>
    <t>Pouteria splendens (n)</t>
  </si>
  <si>
    <t>Lúcumo chileno</t>
  </si>
  <si>
    <t>Prosopis burkartii (n)</t>
  </si>
  <si>
    <t>Churqui</t>
  </si>
  <si>
    <t>Senna candolleana (n)</t>
  </si>
  <si>
    <t xml:space="preserve">Alcaparra </t>
  </si>
  <si>
    <t>Mezcla nativas s/i de especie</t>
  </si>
  <si>
    <t>Eucalyptus benthamii</t>
  </si>
  <si>
    <t>SUPERFICIE FORESTADA POR SEGMENTO DE PROPIETARIOS, AÑO 2017 (ha)</t>
  </si>
  <si>
    <t>SUPERFICIE REFORESTADA POR SEGMENTO DE PROPIETARIOS, AÑO 2017 (ha)</t>
  </si>
  <si>
    <r>
      <t xml:space="preserve">PEF </t>
    </r>
    <r>
      <rPr>
        <b/>
        <sz val="8"/>
        <rFont val="Calibri"/>
        <family val="2"/>
      </rPr>
      <t>(1)</t>
    </r>
  </si>
  <si>
    <t>La Araucanía</t>
  </si>
  <si>
    <t>Aysén</t>
  </si>
  <si>
    <r>
      <t>NOTA:</t>
    </r>
    <r>
      <rPr>
        <sz val="8"/>
        <rFont val="Calibri"/>
        <family val="2"/>
      </rPr>
      <t xml:space="preserve"> Los incentivos establecidos en el DL 701 de 1974, sobre Fomento Forestal, </t>
    </r>
  </si>
  <si>
    <r>
      <t xml:space="preserve">              </t>
    </r>
    <r>
      <rPr>
        <sz val="8"/>
        <rFont val="Calibri"/>
        <family val="2"/>
      </rPr>
      <t xml:space="preserve">expiraron el 31 de diciembre de 2012, por lo cual a partir del año 2013 no hay </t>
    </r>
  </si>
  <si>
    <r>
      <rPr>
        <b/>
        <sz val="8"/>
        <rFont val="Calibri"/>
        <family val="2"/>
      </rPr>
      <t>(1)</t>
    </r>
    <r>
      <rPr>
        <sz val="8"/>
        <rFont val="Calibri"/>
        <family val="2"/>
      </rPr>
      <t xml:space="preserve"> = PEF = Principales Empresas Forestales, incluye a las siguientes empresas matrices con todas sus empresas asociadas, según corresponda:</t>
    </r>
  </si>
  <si>
    <t xml:space="preserve">Forestal Mininco; Forestal Monteáguila S.A.; Masisa Forestal S.A.; Hancock Chilean Plantations SPA; Forestal Arauco S.A. Zonas norte, centro y sur; </t>
  </si>
  <si>
    <t>Forestal Cholguán S.A.; Forestal AnChile Ltda.; Forestal COMACO S.A. (incluye San Lorenzo Bosques S.A.); Volterra S.A.; Lago Lanalhue</t>
  </si>
  <si>
    <t>SUPERFICIE FORESTADA POR ESPECIE, AÑO 2017 (ha)</t>
  </si>
  <si>
    <t>Prosopis</t>
  </si>
  <si>
    <t>SUPERFICIE REFORESTADA POR ESPECIE, AÑO 2017 (ha)</t>
  </si>
  <si>
    <t>SUPERFICIE TOTAL PLANTADA, POR ESPECIE, AÑO 2017 (ha)</t>
  </si>
  <si>
    <t>SUPERFICIE FORESTADA POR SEGMENTO DE PROPIETARIOS, AÑO 2018 (ha)</t>
  </si>
  <si>
    <t>SUPERFICIE REFORESTADA POR SEGMENTO DE PROPIETARIOS, AÑO 2018 (ha)</t>
  </si>
  <si>
    <t>Ñuble</t>
  </si>
  <si>
    <r>
      <rPr>
        <b/>
        <sz val="8"/>
        <rFont val="Calibri"/>
        <family val="2"/>
      </rPr>
      <t>(1)</t>
    </r>
    <r>
      <rPr>
        <sz val="8"/>
        <rFont val="Calibri"/>
        <family val="2"/>
      </rPr>
      <t xml:space="preserve"> = PEF = Principales Empresas Forestales, incluye a las siguientes empresas matrices con todas sus empresas asociadas, según corresponda: </t>
    </r>
  </si>
  <si>
    <t xml:space="preserve">Forestal Mininco; Masisa Forestal S.A.; Hancock Chilean Plantations SPA; Forestal Arauco S.A. - Zonas norte, centro y sur; </t>
  </si>
  <si>
    <t>Forestal Cholguán S.A.; Forestal AnChile Ltda.; Volterra S.A.; Lago Lanalhue; Forestal Los Lagos.</t>
  </si>
  <si>
    <t>SUPERFICIE FORESTADA POR ESPECIE, AÑO 2018 (ha)</t>
  </si>
  <si>
    <t>SUPERFICIE REFORESTADA POR ESPECIE, AÑO 2018 (ha)</t>
  </si>
  <si>
    <t>AYsén</t>
  </si>
  <si>
    <t>SUPERFICIE TOTAL PLANTADA, POR ESPECIE, AÑO 2018 (ha)</t>
  </si>
  <si>
    <t>SUPERFICIE FORESTADA POR SEGMENTO DE PROPIETARIOS, AÑO 2019 (ha)</t>
  </si>
  <si>
    <t>SUPERFICIE REFORESTADA POR SEGMENTO DE PROPIETARIOS, AÑO 2019 (ha)</t>
  </si>
  <si>
    <t>-</t>
  </si>
  <si>
    <r>
      <rPr>
        <b/>
        <sz val="8"/>
        <rFont val="Calibri"/>
        <family val="2"/>
      </rPr>
      <t>(1)</t>
    </r>
    <r>
      <rPr>
        <sz val="8"/>
        <rFont val="Calibri"/>
        <family val="2"/>
      </rPr>
      <t xml:space="preserve"> = PEF = Principales Empresas Forestales, incluye a las siguientes empresas matrices con todas sus empresas asociadas, según corresponda: Forestal Mininco S.A.; MASISA Forestal S.A. </t>
    </r>
  </si>
  <si>
    <t xml:space="preserve">                   Forestal ARAUCO.S.A.; Bosques Cautín S.A., Forestal AnChile Ltda.; Forestal Comaco S.A.; Forestal Los Lagos S.A.; Forestal Volterra S.A.; Forestal Cambium S.A.; Hancock Chilean Plantations SPA</t>
  </si>
  <si>
    <t>SUPERFICIE FORESTADA POR ESPECIE, AÑO 2019 (ha)</t>
  </si>
  <si>
    <t>SUPERFICIE REFORESTADA POR ESPECIE, AÑO 2019 (ha)</t>
  </si>
  <si>
    <t>SUPERFICIE TOTAL PLANTADA, POR ESPECIE, AÑO 2019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</si>
</sst>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_-;\-* #,##0.0_-;_-* &quot;-&quot;??_-;_-@_-"/>
    <numFmt numFmtId="165" formatCode="_-* #,##0_-;\-* #,##0_-;_-* &quot;-&quot;??_-;_-@_-"/>
    <numFmt numFmtId="166" formatCode="#,##0.0"/>
    <numFmt numFmtId="167" formatCode="_(* #,##0.00_);_(* \(#,##0.00\);_(* &quot;-&quot;??_);_(@_)"/>
    <numFmt numFmtId="168" formatCode="0.0"/>
    <numFmt numFmtId="169" formatCode="_-* #,##0.0_-;\-* #,##0.0_-;_-* &quot;-&quot;?_-;_-@_-"/>
    <numFmt numFmtId="170" formatCode="0.0_ ;\-0.0\ "/>
    <numFmt numFmtId="171" formatCode="0_ ;\-0\ "/>
    <numFmt numFmtId="172" formatCode="#,##0_ ;\-#,##0\ "/>
    <numFmt numFmtId="173" formatCode="#,##0.00_ ;\-#,##0.00\ "/>
  </numFmts>
  <fonts count="21" x14ac:knownFonts="1">
    <font>
      <sz val="10"/>
      <name val="Arial"/>
      <family val="2"/>
    </font>
    <font>
      <sz val="10"/>
      <name val="Arial"/>
      <family val="2"/>
    </font>
    <font>
      <b/>
      <sz val="10"/>
      <name val="Arial"/>
      <family val="2"/>
    </font>
    <font>
      <b/>
      <sz val="8"/>
      <name val="Arial"/>
      <family val="2"/>
    </font>
    <font>
      <sz val="8"/>
      <name val="Arial"/>
      <family val="2"/>
    </font>
    <font>
      <sz val="10"/>
      <name val="Calibri"/>
      <family val="2"/>
      <scheme val="minor"/>
    </font>
    <font>
      <b/>
      <sz val="10"/>
      <name val="Calibri"/>
      <family val="2"/>
      <scheme val="minor"/>
    </font>
    <font>
      <b/>
      <sz val="9"/>
      <name val="Calibri"/>
      <family val="2"/>
      <scheme val="minor"/>
    </font>
    <font>
      <b/>
      <sz val="8"/>
      <name val="Calibri"/>
      <family val="2"/>
      <scheme val="minor"/>
    </font>
    <font>
      <sz val="8"/>
      <name val="Calibri"/>
      <family val="2"/>
      <scheme val="minor"/>
    </font>
    <font>
      <sz val="9"/>
      <name val="Calibri"/>
      <family val="2"/>
      <scheme val="minor"/>
    </font>
    <font>
      <sz val="10"/>
      <color theme="1"/>
      <name val="Calibri"/>
      <family val="2"/>
      <scheme val="minor"/>
    </font>
    <font>
      <sz val="8"/>
      <name val="Calibri"/>
      <family val="2"/>
    </font>
    <font>
      <sz val="9"/>
      <color theme="1"/>
      <name val="Calibri"/>
      <family val="2"/>
      <scheme val="minor"/>
    </font>
    <font>
      <sz val="9"/>
      <name val="Arial"/>
      <family val="2"/>
    </font>
    <font>
      <b/>
      <sz val="9"/>
      <color theme="1"/>
      <name val="Calibri"/>
      <family val="2"/>
      <scheme val="minor"/>
    </font>
    <font>
      <b/>
      <sz val="9"/>
      <name val="Calibri"/>
      <family val="2"/>
    </font>
    <font>
      <b/>
      <sz val="8"/>
      <name val="Calibri"/>
      <family val="2"/>
    </font>
    <font>
      <sz val="9"/>
      <name val="Calibri"/>
      <family val="2"/>
    </font>
    <font>
      <sz val="10"/>
      <name val="Calibri"/>
      <family val="2"/>
    </font>
    <font>
      <sz val="8"/>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rgb="FFCCFFCC"/>
        <bgColor rgb="FF000000"/>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rgb="FF000000"/>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8"/>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style="medium">
        <color rgb="FF000000"/>
      </right>
      <top style="medium">
        <color indexed="64"/>
      </top>
      <bottom style="medium">
        <color indexed="64"/>
      </bottom>
      <diagonal/>
    </border>
    <border>
      <left style="thin">
        <color indexed="64"/>
      </left>
      <right/>
      <top style="medium">
        <color indexed="64"/>
      </top>
      <bottom/>
      <diagonal/>
    </border>
  </borders>
  <cellStyleXfs count="8">
    <xf numFmtId="0" fontId="0"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887">
    <xf numFmtId="0" fontId="0" fillId="0" borderId="0" xfId="0"/>
    <xf numFmtId="0" fontId="2" fillId="0" borderId="0" xfId="0" applyFont="1" applyBorder="1" applyAlignment="1">
      <alignment horizontal="center"/>
    </xf>
    <xf numFmtId="0" fontId="0" fillId="0" borderId="0" xfId="0" applyBorder="1"/>
    <xf numFmtId="164" fontId="2" fillId="0" borderId="0" xfId="0" applyNumberFormat="1" applyFont="1" applyBorder="1"/>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64" fontId="2" fillId="0" borderId="0" xfId="1" applyNumberFormat="1" applyFont="1" applyBorder="1"/>
    <xf numFmtId="164" fontId="1" fillId="0" borderId="0" xfId="1" applyNumberFormat="1" applyBorder="1"/>
    <xf numFmtId="0" fontId="4" fillId="0" borderId="0" xfId="0" applyFont="1" applyAlignment="1">
      <alignment horizontal="left" vertical="top"/>
    </xf>
    <xf numFmtId="0" fontId="3" fillId="0" borderId="0" xfId="0" applyFont="1" applyAlignment="1">
      <alignment horizontal="left" vertical="top"/>
    </xf>
    <xf numFmtId="0" fontId="5" fillId="0" borderId="0" xfId="0" applyFont="1"/>
    <xf numFmtId="0" fontId="9" fillId="0" borderId="0" xfId="0" applyFont="1"/>
    <xf numFmtId="0" fontId="10" fillId="0" borderId="0" xfId="0" applyFont="1"/>
    <xf numFmtId="164" fontId="10" fillId="0" borderId="12" xfId="1" applyNumberFormat="1" applyFont="1" applyBorder="1"/>
    <xf numFmtId="164" fontId="10" fillId="0" borderId="15" xfId="1" applyNumberFormat="1" applyFont="1" applyBorder="1"/>
    <xf numFmtId="0" fontId="9" fillId="0" borderId="0" xfId="0" applyFont="1" applyAlignment="1">
      <alignment horizontal="left"/>
    </xf>
    <xf numFmtId="0" fontId="8" fillId="0" borderId="0" xfId="0" applyFont="1" applyAlignment="1">
      <alignment horizontal="right"/>
    </xf>
    <xf numFmtId="0" fontId="5" fillId="0" borderId="0" xfId="0" applyFont="1" applyBorder="1"/>
    <xf numFmtId="0" fontId="6" fillId="0" borderId="0" xfId="0" applyFont="1" applyBorder="1" applyAlignment="1">
      <alignment horizontal="center"/>
    </xf>
    <xf numFmtId="43" fontId="6" fillId="0" borderId="0" xfId="1" applyFont="1" applyBorder="1" applyAlignment="1">
      <alignment horizontal="center" vertical="center"/>
    </xf>
    <xf numFmtId="43" fontId="6" fillId="0" borderId="0" xfId="1" applyFont="1" applyFill="1" applyBorder="1" applyAlignment="1">
      <alignment horizontal="center" vertical="center"/>
    </xf>
    <xf numFmtId="165" fontId="5" fillId="0" borderId="0" xfId="1" applyNumberFormat="1" applyFont="1" applyBorder="1" applyAlignment="1">
      <alignment horizontal="center" vertical="center"/>
    </xf>
    <xf numFmtId="165" fontId="5" fillId="0" borderId="0" xfId="1" applyNumberFormat="1" applyFont="1" applyFill="1" applyBorder="1" applyAlignment="1">
      <alignment horizontal="center" vertical="center"/>
    </xf>
    <xf numFmtId="164" fontId="5" fillId="0" borderId="0" xfId="1" applyNumberFormat="1" applyFont="1" applyBorder="1" applyAlignment="1">
      <alignment horizontal="right"/>
    </xf>
    <xf numFmtId="164" fontId="5" fillId="0" borderId="0" xfId="0" applyNumberFormat="1" applyFont="1" applyBorder="1"/>
    <xf numFmtId="164" fontId="5" fillId="0" borderId="0" xfId="2" applyNumberFormat="1" applyFont="1" applyBorder="1" applyAlignment="1">
      <alignment horizontal="right"/>
    </xf>
    <xf numFmtId="164" fontId="6" fillId="0" borderId="0" xfId="0" applyNumberFormat="1" applyFont="1" applyBorder="1" applyAlignment="1"/>
    <xf numFmtId="164" fontId="6" fillId="0" borderId="0" xfId="0" applyNumberFormat="1" applyFont="1" applyBorder="1"/>
    <xf numFmtId="0" fontId="8" fillId="0" borderId="0" xfId="0" applyFont="1" applyAlignment="1">
      <alignment horizontal="left" vertical="top"/>
    </xf>
    <xf numFmtId="0" fontId="6" fillId="0" borderId="0" xfId="0" applyFont="1" applyFill="1" applyBorder="1" applyAlignment="1">
      <alignment horizontal="center" vertical="center" wrapText="1"/>
    </xf>
    <xf numFmtId="164" fontId="6" fillId="0" borderId="0" xfId="1" applyNumberFormat="1" applyFont="1" applyBorder="1"/>
    <xf numFmtId="0" fontId="10" fillId="0" borderId="10" xfId="0" applyFont="1" applyBorder="1"/>
    <xf numFmtId="165" fontId="10" fillId="0" borderId="34" xfId="1" applyNumberFormat="1" applyFont="1" applyBorder="1" applyAlignment="1">
      <alignment horizontal="center" vertical="center"/>
    </xf>
    <xf numFmtId="165" fontId="10" fillId="0" borderId="49" xfId="1" applyNumberFormat="1" applyFont="1" applyBorder="1" applyAlignment="1">
      <alignment horizontal="center" vertical="center"/>
    </xf>
    <xf numFmtId="0" fontId="10" fillId="0" borderId="13" xfId="0" applyFont="1" applyBorder="1"/>
    <xf numFmtId="164" fontId="10" fillId="0" borderId="35" xfId="1" applyNumberFormat="1" applyFont="1" applyBorder="1" applyAlignment="1">
      <alignment horizontal="center"/>
    </xf>
    <xf numFmtId="164" fontId="10" fillId="0" borderId="37" xfId="1" applyNumberFormat="1" applyFont="1" applyBorder="1" applyAlignment="1">
      <alignment horizontal="right"/>
    </xf>
    <xf numFmtId="165" fontId="10" fillId="0" borderId="35" xfId="1" applyNumberFormat="1" applyFont="1" applyBorder="1" applyAlignment="1">
      <alignment horizontal="center" vertical="center"/>
    </xf>
    <xf numFmtId="165" fontId="10" fillId="0" borderId="37" xfId="1" applyNumberFormat="1" applyFont="1" applyBorder="1" applyAlignment="1">
      <alignment horizontal="center" vertical="center"/>
    </xf>
    <xf numFmtId="164" fontId="10" fillId="0" borderId="35" xfId="2" applyNumberFormat="1" applyFont="1" applyBorder="1"/>
    <xf numFmtId="0" fontId="10" fillId="0" borderId="16" xfId="0" applyFont="1" applyBorder="1"/>
    <xf numFmtId="164" fontId="10" fillId="0" borderId="32" xfId="1" applyNumberFormat="1" applyFont="1" applyBorder="1" applyAlignment="1">
      <alignment horizontal="right"/>
    </xf>
    <xf numFmtId="0" fontId="10" fillId="0" borderId="26" xfId="0" applyFont="1" applyBorder="1"/>
    <xf numFmtId="164" fontId="10" fillId="0" borderId="49" xfId="1" applyNumberFormat="1" applyFont="1" applyBorder="1"/>
    <xf numFmtId="0" fontId="10" fillId="0" borderId="55" xfId="0" applyFont="1" applyBorder="1"/>
    <xf numFmtId="164" fontId="10" fillId="0" borderId="37" xfId="1" applyNumberFormat="1" applyFont="1" applyBorder="1"/>
    <xf numFmtId="0" fontId="10" fillId="0" borderId="56" xfId="0" applyFont="1" applyBorder="1"/>
    <xf numFmtId="164" fontId="10" fillId="0" borderId="57" xfId="1" applyNumberFormat="1" applyFont="1" applyBorder="1"/>
    <xf numFmtId="164" fontId="10" fillId="0" borderId="59" xfId="1" applyNumberFormat="1" applyFont="1" applyBorder="1"/>
    <xf numFmtId="0" fontId="8" fillId="3" borderId="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7" fillId="4" borderId="41" xfId="0" applyFont="1" applyFill="1" applyBorder="1" applyAlignment="1">
      <alignment horizontal="center"/>
    </xf>
    <xf numFmtId="164" fontId="7" fillId="4" borderId="52" xfId="0" applyNumberFormat="1" applyFont="1" applyFill="1" applyBorder="1"/>
    <xf numFmtId="164" fontId="7" fillId="4" borderId="2" xfId="0" applyNumberFormat="1" applyFont="1" applyFill="1" applyBorder="1"/>
    <xf numFmtId="164" fontId="7" fillId="4" borderId="53" xfId="0" applyNumberFormat="1" applyFont="1" applyFill="1" applyBorder="1"/>
    <xf numFmtId="165" fontId="7" fillId="4" borderId="50" xfId="1" applyNumberFormat="1" applyFont="1" applyFill="1" applyBorder="1" applyAlignment="1">
      <alignment horizontal="center" vertical="center"/>
    </xf>
    <xf numFmtId="164" fontId="7" fillId="4" borderId="51" xfId="1" applyNumberFormat="1" applyFont="1" applyFill="1" applyBorder="1" applyAlignment="1">
      <alignment horizontal="center"/>
    </xf>
    <xf numFmtId="164" fontId="7" fillId="4" borderId="54" xfId="1" applyNumberFormat="1" applyFont="1" applyFill="1" applyBorder="1" applyAlignment="1">
      <alignment horizontal="center" vertical="center" wrapText="1"/>
    </xf>
    <xf numFmtId="164" fontId="7" fillId="4" borderId="53" xfId="1" applyNumberFormat="1" applyFont="1" applyFill="1" applyBorder="1" applyAlignment="1">
      <alignment horizontal="center" vertical="center" wrapText="1"/>
    </xf>
    <xf numFmtId="164" fontId="7" fillId="4" borderId="52" xfId="1" applyNumberFormat="1" applyFont="1" applyFill="1" applyBorder="1"/>
    <xf numFmtId="164" fontId="7" fillId="4" borderId="43" xfId="1" applyNumberFormat="1" applyFont="1" applyFill="1" applyBorder="1"/>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3" xfId="0" applyFont="1" applyFill="1" applyBorder="1" applyAlignment="1">
      <alignment horizontal="center" vertical="center" wrapText="1"/>
    </xf>
    <xf numFmtId="165" fontId="7" fillId="4" borderId="54" xfId="1" applyNumberFormat="1" applyFont="1" applyFill="1" applyBorder="1" applyAlignment="1">
      <alignment horizontal="center" vertical="center"/>
    </xf>
    <xf numFmtId="164" fontId="5" fillId="0" borderId="0" xfId="1" applyNumberFormat="1" applyFont="1" applyBorder="1"/>
    <xf numFmtId="0" fontId="6" fillId="0" borderId="0" xfId="0" applyFont="1" applyBorder="1" applyAlignment="1">
      <alignment horizontal="center" vertical="center" wrapText="1"/>
    </xf>
    <xf numFmtId="164" fontId="6" fillId="0" borderId="0" xfId="1" applyNumberFormat="1" applyFont="1" applyBorder="1" applyAlignment="1">
      <alignment horizontal="center" vertical="center" wrapText="1"/>
    </xf>
    <xf numFmtId="0" fontId="7" fillId="3" borderId="4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3" xfId="0" applyFont="1" applyFill="1" applyBorder="1" applyAlignment="1">
      <alignment horizontal="center" vertical="center" wrapText="1"/>
    </xf>
    <xf numFmtId="164" fontId="10" fillId="0" borderId="15" xfId="1" applyNumberFormat="1" applyFont="1" applyFill="1" applyBorder="1" applyAlignment="1">
      <alignment horizontal="center"/>
    </xf>
    <xf numFmtId="164" fontId="10" fillId="0" borderId="37" xfId="1" applyNumberFormat="1" applyFont="1" applyFill="1" applyBorder="1" applyAlignment="1">
      <alignment horizontal="center"/>
    </xf>
    <xf numFmtId="165" fontId="10" fillId="0" borderId="6" xfId="1" applyNumberFormat="1" applyFont="1" applyFill="1" applyBorder="1" applyAlignment="1">
      <alignment horizontal="center" vertical="center"/>
    </xf>
    <xf numFmtId="165" fontId="10" fillId="0" borderId="6" xfId="1" applyNumberFormat="1" applyFont="1" applyBorder="1" applyAlignment="1">
      <alignment horizontal="center" vertical="center"/>
    </xf>
    <xf numFmtId="165" fontId="10" fillId="0" borderId="61" xfId="1" applyNumberFormat="1" applyFont="1" applyBorder="1" applyAlignment="1">
      <alignment horizontal="center" vertical="center"/>
    </xf>
    <xf numFmtId="165" fontId="10" fillId="0" borderId="49" xfId="1" applyNumberFormat="1" applyFont="1" applyFill="1" applyBorder="1" applyAlignment="1">
      <alignment horizontal="center" vertical="center"/>
    </xf>
    <xf numFmtId="165" fontId="10" fillId="0" borderId="44" xfId="1" applyNumberFormat="1" applyFont="1" applyBorder="1" applyAlignment="1">
      <alignment horizontal="center" vertical="center"/>
    </xf>
    <xf numFmtId="164" fontId="7" fillId="4" borderId="54" xfId="1" applyNumberFormat="1" applyFont="1" applyFill="1" applyBorder="1"/>
    <xf numFmtId="164" fontId="10" fillId="0" borderId="15" xfId="1" applyNumberFormat="1" applyFont="1" applyBorder="1" applyAlignment="1">
      <alignment horizontal="right"/>
    </xf>
    <xf numFmtId="164" fontId="10" fillId="0" borderId="65" xfId="1" applyNumberFormat="1" applyFont="1" applyBorder="1" applyAlignment="1">
      <alignment horizontal="right"/>
    </xf>
    <xf numFmtId="164" fontId="10" fillId="0" borderId="15" xfId="1" applyNumberFormat="1" applyFont="1" applyFill="1" applyBorder="1" applyAlignment="1">
      <alignment horizontal="center" vertical="center"/>
    </xf>
    <xf numFmtId="164" fontId="10" fillId="0" borderId="15" xfId="1" applyNumberFormat="1" applyFont="1" applyFill="1" applyBorder="1" applyAlignment="1">
      <alignment horizontal="right"/>
    </xf>
    <xf numFmtId="164" fontId="10" fillId="0" borderId="20" xfId="1" applyNumberFormat="1" applyFont="1" applyBorder="1"/>
    <xf numFmtId="165" fontId="10" fillId="0" borderId="15" xfId="1" applyNumberFormat="1" applyFont="1" applyFill="1" applyBorder="1" applyAlignment="1">
      <alignment horizontal="center" vertical="center"/>
    </xf>
    <xf numFmtId="165" fontId="10" fillId="0" borderId="15" xfId="1" applyNumberFormat="1" applyFont="1" applyBorder="1" applyAlignment="1">
      <alignment horizontal="center" vertical="center"/>
    </xf>
    <xf numFmtId="165" fontId="10" fillId="0" borderId="65" xfId="1" applyNumberFormat="1" applyFont="1" applyBorder="1" applyAlignment="1">
      <alignment horizontal="center" vertical="center"/>
    </xf>
    <xf numFmtId="165" fontId="10" fillId="0" borderId="37" xfId="1" applyNumberFormat="1" applyFont="1" applyFill="1" applyBorder="1" applyAlignment="1">
      <alignment horizontal="center" vertical="center"/>
    </xf>
    <xf numFmtId="165" fontId="10" fillId="0" borderId="57" xfId="1" applyNumberFormat="1" applyFont="1" applyBorder="1" applyAlignment="1">
      <alignment horizontal="center" vertical="center"/>
    </xf>
    <xf numFmtId="164" fontId="10" fillId="0" borderId="15" xfId="2" applyNumberFormat="1" applyFont="1" applyBorder="1" applyAlignment="1">
      <alignment horizontal="right"/>
    </xf>
    <xf numFmtId="164" fontId="10" fillId="0" borderId="65" xfId="2" applyNumberFormat="1" applyFont="1" applyBorder="1" applyAlignment="1">
      <alignment horizontal="right"/>
    </xf>
    <xf numFmtId="164" fontId="10" fillId="0" borderId="37" xfId="2" applyNumberFormat="1" applyFont="1" applyBorder="1" applyAlignment="1">
      <alignment horizontal="right"/>
    </xf>
    <xf numFmtId="0" fontId="10" fillId="0" borderId="63" xfId="0" applyFont="1" applyBorder="1"/>
    <xf numFmtId="164" fontId="10" fillId="0" borderId="9" xfId="1" applyNumberFormat="1" applyFont="1" applyFill="1" applyBorder="1" applyAlignment="1">
      <alignment horizontal="center"/>
    </xf>
    <xf numFmtId="164" fontId="10" fillId="0" borderId="32" xfId="1" applyNumberFormat="1" applyFont="1" applyFill="1" applyBorder="1" applyAlignment="1">
      <alignment horizontal="center"/>
    </xf>
    <xf numFmtId="164" fontId="7" fillId="4" borderId="58" xfId="1" applyNumberFormat="1" applyFont="1" applyFill="1" applyBorder="1" applyAlignment="1">
      <alignment horizontal="center"/>
    </xf>
    <xf numFmtId="164" fontId="10" fillId="0" borderId="9" xfId="1" applyNumberFormat="1" applyFont="1" applyBorder="1" applyAlignment="1">
      <alignment horizontal="right"/>
    </xf>
    <xf numFmtId="164" fontId="10" fillId="0" borderId="30" xfId="1" applyNumberFormat="1" applyFont="1" applyBorder="1" applyAlignment="1">
      <alignment horizontal="right"/>
    </xf>
    <xf numFmtId="164" fontId="7" fillId="4" borderId="52" xfId="1" applyNumberFormat="1" applyFont="1" applyFill="1" applyBorder="1" applyAlignment="1">
      <alignment horizontal="center"/>
    </xf>
    <xf numFmtId="164" fontId="7" fillId="4" borderId="43" xfId="1" applyNumberFormat="1" applyFont="1" applyFill="1" applyBorder="1" applyAlignment="1">
      <alignment horizontal="center"/>
    </xf>
    <xf numFmtId="164" fontId="7" fillId="4" borderId="53" xfId="1" applyNumberFormat="1" applyFont="1" applyFill="1" applyBorder="1" applyAlignment="1">
      <alignment horizontal="center"/>
    </xf>
    <xf numFmtId="164" fontId="7" fillId="4" borderId="22" xfId="1" applyNumberFormat="1" applyFont="1" applyFill="1" applyBorder="1" applyAlignment="1">
      <alignment horizontal="center"/>
    </xf>
    <xf numFmtId="164" fontId="7" fillId="4" borderId="47" xfId="1" applyNumberFormat="1" applyFont="1" applyFill="1" applyBorder="1" applyAlignment="1">
      <alignment horizontal="center"/>
    </xf>
    <xf numFmtId="0" fontId="7" fillId="4" borderId="41" xfId="0" applyFont="1" applyFill="1" applyBorder="1"/>
    <xf numFmtId="164" fontId="7" fillId="4" borderId="43" xfId="0" applyNumberFormat="1" applyFont="1" applyFill="1" applyBorder="1"/>
    <xf numFmtId="164" fontId="7" fillId="4" borderId="53" xfId="1" applyNumberFormat="1" applyFont="1" applyFill="1" applyBorder="1"/>
    <xf numFmtId="164" fontId="7" fillId="0" borderId="0" xfId="1" applyNumberFormat="1" applyFont="1" applyBorder="1"/>
    <xf numFmtId="0" fontId="7" fillId="3" borderId="48" xfId="0" applyFont="1" applyFill="1" applyBorder="1" applyAlignment="1">
      <alignment horizontal="center" vertical="center" wrapText="1"/>
    </xf>
    <xf numFmtId="164" fontId="10" fillId="0" borderId="36" xfId="1" applyNumberFormat="1" applyFont="1" applyBorder="1"/>
    <xf numFmtId="0" fontId="7" fillId="3" borderId="3" xfId="0" applyFont="1" applyFill="1" applyBorder="1" applyAlignment="1">
      <alignment horizontal="center"/>
    </xf>
    <xf numFmtId="164" fontId="7" fillId="4" borderId="61" xfId="1" applyNumberFormat="1" applyFont="1" applyFill="1" applyBorder="1"/>
    <xf numFmtId="164" fontId="7" fillId="4" borderId="65" xfId="1" applyNumberFormat="1" applyFont="1" applyFill="1" applyBorder="1"/>
    <xf numFmtId="164" fontId="7" fillId="4" borderId="3" xfId="1" applyNumberFormat="1" applyFont="1" applyFill="1" applyBorder="1"/>
    <xf numFmtId="0" fontId="10" fillId="0" borderId="0" xfId="0" applyFont="1" applyBorder="1"/>
    <xf numFmtId="165" fontId="10" fillId="0" borderId="49" xfId="0" applyNumberFormat="1" applyFont="1" applyBorder="1" applyAlignment="1">
      <alignment horizontal="center" vertical="center"/>
    </xf>
    <xf numFmtId="165" fontId="10" fillId="0" borderId="44" xfId="0" applyNumberFormat="1" applyFont="1" applyBorder="1" applyAlignment="1">
      <alignment horizontal="center" vertical="center"/>
    </xf>
    <xf numFmtId="164" fontId="10" fillId="0" borderId="12" xfId="0" applyNumberFormat="1" applyFont="1" applyBorder="1" applyAlignment="1">
      <alignment horizontal="right"/>
    </xf>
    <xf numFmtId="164" fontId="10" fillId="0" borderId="37" xfId="0" applyNumberFormat="1" applyFont="1" applyBorder="1" applyAlignment="1">
      <alignment horizontal="right"/>
    </xf>
    <xf numFmtId="164" fontId="10" fillId="0" borderId="49" xfId="0" applyNumberFormat="1" applyFont="1" applyBorder="1" applyAlignment="1">
      <alignment horizontal="right"/>
    </xf>
    <xf numFmtId="164" fontId="10" fillId="0" borderId="9" xfId="1" applyNumberFormat="1" applyFont="1" applyBorder="1"/>
    <xf numFmtId="164" fontId="10" fillId="0" borderId="32" xfId="1" applyNumberFormat="1" applyFont="1" applyBorder="1"/>
    <xf numFmtId="164" fontId="7" fillId="4" borderId="48" xfId="1" applyNumberFormat="1" applyFont="1" applyFill="1" applyBorder="1" applyAlignment="1">
      <alignment horizontal="center"/>
    </xf>
    <xf numFmtId="0" fontId="7" fillId="4" borderId="64" xfId="0" applyFont="1" applyFill="1" applyBorder="1" applyAlignment="1">
      <alignment horizontal="center"/>
    </xf>
    <xf numFmtId="164" fontId="7" fillId="4" borderId="51" xfId="1" applyNumberFormat="1" applyFont="1" applyFill="1" applyBorder="1"/>
    <xf numFmtId="164" fontId="7" fillId="4" borderId="58" xfId="1" applyNumberFormat="1" applyFont="1" applyFill="1" applyBorder="1"/>
    <xf numFmtId="164" fontId="7" fillId="4" borderId="48" xfId="0" applyNumberFormat="1" applyFont="1" applyFill="1" applyBorder="1"/>
    <xf numFmtId="0" fontId="7" fillId="3" borderId="53" xfId="0" applyFont="1" applyFill="1" applyBorder="1" applyAlignment="1">
      <alignment horizontal="center"/>
    </xf>
    <xf numFmtId="0" fontId="6" fillId="3" borderId="9" xfId="4" applyFont="1" applyFill="1" applyBorder="1" applyAlignment="1">
      <alignment horizontal="center"/>
    </xf>
    <xf numFmtId="0" fontId="6" fillId="3" borderId="8" xfId="4" applyFont="1" applyFill="1" applyBorder="1" applyAlignment="1">
      <alignment horizontal="center"/>
    </xf>
    <xf numFmtId="0" fontId="9" fillId="0" borderId="0" xfId="4" applyFont="1" applyAlignment="1">
      <alignment horizontal="left"/>
    </xf>
    <xf numFmtId="0" fontId="9" fillId="0" borderId="0" xfId="4" applyFont="1"/>
    <xf numFmtId="0" fontId="9" fillId="0" borderId="0" xfId="4" applyFont="1" applyAlignment="1">
      <alignment horizontal="left" vertical="center"/>
    </xf>
    <xf numFmtId="0" fontId="9" fillId="0" borderId="0" xfId="4" quotePrefix="1" applyFont="1" applyAlignment="1">
      <alignment horizontal="right" vertical="center"/>
    </xf>
    <xf numFmtId="0" fontId="9" fillId="0" borderId="0" xfId="4" applyFont="1" applyAlignment="1">
      <alignment vertical="center"/>
    </xf>
    <xf numFmtId="0" fontId="7" fillId="3" borderId="2" xfId="0" applyFont="1" applyFill="1" applyBorder="1" applyAlignment="1">
      <alignment horizontal="center" vertical="center" wrapText="1"/>
    </xf>
    <xf numFmtId="0" fontId="7" fillId="3" borderId="21" xfId="0" applyFont="1" applyFill="1" applyBorder="1" applyAlignment="1">
      <alignment horizontal="center" vertical="center"/>
    </xf>
    <xf numFmtId="166" fontId="10" fillId="2" borderId="15" xfId="0" applyNumberFormat="1" applyFont="1" applyFill="1" applyBorder="1" applyAlignment="1">
      <alignment horizontal="right" vertical="center" wrapText="1"/>
    </xf>
    <xf numFmtId="0" fontId="9" fillId="0" borderId="0" xfId="0" applyFont="1" applyAlignment="1">
      <alignment horizontal="left" vertical="top"/>
    </xf>
    <xf numFmtId="164" fontId="7" fillId="4" borderId="50" xfId="1" applyNumberFormat="1" applyFont="1" applyFill="1" applyBorder="1"/>
    <xf numFmtId="164" fontId="7" fillId="0" borderId="51" xfId="1" applyNumberFormat="1" applyFont="1" applyFill="1" applyBorder="1" applyAlignment="1">
      <alignment horizontal="center"/>
    </xf>
    <xf numFmtId="164" fontId="7" fillId="0" borderId="58" xfId="1" applyNumberFormat="1" applyFont="1" applyFill="1" applyBorder="1" applyAlignment="1">
      <alignment horizontal="center"/>
    </xf>
    <xf numFmtId="0" fontId="5" fillId="0" borderId="0" xfId="0" quotePrefix="1" applyFont="1" applyAlignment="1">
      <alignment horizontal="right"/>
    </xf>
    <xf numFmtId="0" fontId="9" fillId="0" borderId="0" xfId="0" applyFont="1" applyAlignment="1">
      <alignment horizontal="right"/>
    </xf>
    <xf numFmtId="0" fontId="7" fillId="5" borderId="2" xfId="0" applyFont="1" applyFill="1" applyBorder="1" applyAlignment="1">
      <alignment horizontal="center" vertical="center" wrapText="1"/>
    </xf>
    <xf numFmtId="164" fontId="7" fillId="4" borderId="72" xfId="1" applyNumberFormat="1" applyFont="1" applyFill="1" applyBorder="1" applyAlignment="1">
      <alignment horizontal="center"/>
    </xf>
    <xf numFmtId="164" fontId="7" fillId="4" borderId="1" xfId="0" applyNumberFormat="1" applyFont="1" applyFill="1" applyBorder="1"/>
    <xf numFmtId="0" fontId="10" fillId="0" borderId="60" xfId="0" applyFont="1" applyBorder="1"/>
    <xf numFmtId="165" fontId="10" fillId="0" borderId="20" xfId="0" applyNumberFormat="1" applyFont="1" applyBorder="1" applyAlignment="1">
      <alignment horizontal="center" vertical="center"/>
    </xf>
    <xf numFmtId="164" fontId="10" fillId="0" borderId="15" xfId="0" applyNumberFormat="1" applyFont="1" applyBorder="1" applyAlignment="1">
      <alignment horizontal="right"/>
    </xf>
    <xf numFmtId="164" fontId="7" fillId="0" borderId="72" xfId="1" applyNumberFormat="1" applyFont="1" applyFill="1" applyBorder="1" applyAlignment="1">
      <alignment horizontal="center"/>
    </xf>
    <xf numFmtId="164" fontId="7" fillId="4" borderId="46" xfId="1" applyNumberFormat="1" applyFont="1" applyFill="1" applyBorder="1" applyAlignment="1">
      <alignment horizontal="center"/>
    </xf>
    <xf numFmtId="165" fontId="10" fillId="0" borderId="6" xfId="0" applyNumberFormat="1" applyFont="1" applyBorder="1" applyAlignment="1">
      <alignment horizontal="center" vertical="center"/>
    </xf>
    <xf numFmtId="165" fontId="10" fillId="0" borderId="61" xfId="0" applyNumberFormat="1" applyFont="1" applyBorder="1" applyAlignment="1">
      <alignment horizontal="center" vertical="center"/>
    </xf>
    <xf numFmtId="165" fontId="10" fillId="0" borderId="75" xfId="0" applyNumberFormat="1" applyFont="1" applyBorder="1" applyAlignment="1">
      <alignment horizontal="center" vertical="center"/>
    </xf>
    <xf numFmtId="164" fontId="10" fillId="0" borderId="12" xfId="0" applyNumberFormat="1" applyFont="1" applyBorder="1" applyAlignment="1">
      <alignment horizontal="center"/>
    </xf>
    <xf numFmtId="164" fontId="10" fillId="0" borderId="27" xfId="0" applyNumberFormat="1" applyFont="1" applyBorder="1" applyAlignment="1">
      <alignment horizontal="right"/>
    </xf>
    <xf numFmtId="164" fontId="10" fillId="0" borderId="12" xfId="0" applyNumberFormat="1" applyFont="1" applyBorder="1" applyAlignment="1">
      <alignment horizontal="center" vertical="center"/>
    </xf>
    <xf numFmtId="164" fontId="10" fillId="0" borderId="20" xfId="0" applyNumberFormat="1" applyFont="1" applyBorder="1"/>
    <xf numFmtId="164" fontId="10" fillId="0" borderId="15" xfId="0" applyNumberFormat="1" applyFont="1" applyBorder="1" applyAlignment="1">
      <alignment horizontal="center"/>
    </xf>
    <xf numFmtId="165" fontId="10" fillId="0" borderId="12" xfId="0" applyNumberFormat="1" applyFont="1" applyBorder="1" applyAlignment="1">
      <alignment horizontal="center" vertical="center"/>
    </xf>
    <xf numFmtId="165" fontId="10" fillId="0" borderId="27" xfId="0" applyNumberFormat="1" applyFont="1" applyBorder="1" applyAlignment="1">
      <alignment horizontal="center" vertical="center"/>
    </xf>
    <xf numFmtId="164" fontId="10" fillId="0" borderId="22" xfId="0" applyNumberFormat="1" applyFont="1" applyBorder="1" applyAlignment="1">
      <alignment horizontal="center"/>
    </xf>
    <xf numFmtId="164" fontId="10" fillId="0" borderId="22" xfId="0" applyNumberFormat="1" applyFont="1" applyBorder="1" applyAlignment="1">
      <alignment horizontal="right"/>
    </xf>
    <xf numFmtId="164" fontId="10" fillId="0" borderId="66" xfId="0" applyNumberFormat="1" applyFont="1" applyBorder="1" applyAlignment="1">
      <alignment horizontal="right"/>
    </xf>
    <xf numFmtId="164" fontId="10" fillId="0" borderId="6"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7" fillId="4" borderId="50" xfId="1" applyNumberFormat="1" applyFont="1" applyFill="1" applyBorder="1" applyAlignment="1">
      <alignment horizontal="center"/>
    </xf>
    <xf numFmtId="164" fontId="10" fillId="0" borderId="49" xfId="0" applyNumberFormat="1" applyFont="1" applyBorder="1" applyAlignment="1">
      <alignment horizontal="center" vertical="center"/>
    </xf>
    <xf numFmtId="164" fontId="10" fillId="0" borderId="44" xfId="0" applyNumberFormat="1" applyFont="1" applyBorder="1" applyAlignment="1">
      <alignment horizontal="center" vertical="center"/>
    </xf>
    <xf numFmtId="164" fontId="10" fillId="0" borderId="34" xfId="0" applyNumberFormat="1" applyFont="1" applyBorder="1" applyAlignment="1">
      <alignment horizontal="right"/>
    </xf>
    <xf numFmtId="164" fontId="10" fillId="0" borderId="34" xfId="0" applyNumberFormat="1" applyFont="1" applyBorder="1" applyAlignment="1">
      <alignment horizontal="center" vertical="center"/>
    </xf>
    <xf numFmtId="164" fontId="10" fillId="0" borderId="67" xfId="0" applyNumberFormat="1" applyFont="1" applyBorder="1" applyAlignment="1">
      <alignment horizontal="right"/>
    </xf>
    <xf numFmtId="0" fontId="6" fillId="0" borderId="0" xfId="0" applyFont="1"/>
    <xf numFmtId="164" fontId="10" fillId="0" borderId="61" xfId="0" applyNumberFormat="1" applyFont="1" applyBorder="1" applyAlignment="1">
      <alignment horizontal="center" vertical="center"/>
    </xf>
    <xf numFmtId="164" fontId="10" fillId="0" borderId="27" xfId="0" applyNumberFormat="1" applyFont="1" applyBorder="1" applyAlignment="1">
      <alignment horizontal="center" vertical="center"/>
    </xf>
    <xf numFmtId="0" fontId="7" fillId="3" borderId="6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7" fillId="0" borderId="4" xfId="1" applyNumberFormat="1" applyFont="1" applyFill="1" applyBorder="1" applyAlignment="1">
      <alignment horizontal="center"/>
    </xf>
    <xf numFmtId="164" fontId="7" fillId="0" borderId="6" xfId="1" applyNumberFormat="1" applyFont="1" applyFill="1" applyBorder="1" applyAlignment="1">
      <alignment horizontal="center"/>
    </xf>
    <xf numFmtId="164" fontId="7" fillId="0" borderId="65" xfId="1" applyNumberFormat="1" applyFont="1" applyFill="1" applyBorder="1" applyAlignment="1">
      <alignment horizontal="center"/>
    </xf>
    <xf numFmtId="164" fontId="7" fillId="4" borderId="65" xfId="1" applyNumberFormat="1" applyFont="1" applyFill="1" applyBorder="1" applyAlignment="1">
      <alignment horizontal="center"/>
    </xf>
    <xf numFmtId="0" fontId="10" fillId="0" borderId="54" xfId="0" applyFont="1" applyBorder="1"/>
    <xf numFmtId="164" fontId="10" fillId="0" borderId="10" xfId="1" applyNumberFormat="1" applyFont="1" applyFill="1" applyBorder="1" applyAlignment="1">
      <alignment horizontal="center" vertical="center"/>
    </xf>
    <xf numFmtId="164" fontId="10" fillId="0" borderId="75" xfId="1" applyNumberFormat="1" applyFont="1" applyBorder="1" applyAlignment="1">
      <alignment horizontal="center" vertical="center"/>
    </xf>
    <xf numFmtId="164" fontId="10" fillId="0" borderId="10" xfId="0" applyNumberFormat="1" applyFont="1" applyBorder="1" applyAlignment="1">
      <alignment horizontal="center"/>
    </xf>
    <xf numFmtId="164" fontId="7" fillId="0" borderId="13" xfId="1" applyNumberFormat="1" applyFont="1" applyFill="1" applyBorder="1" applyAlignment="1">
      <alignment horizontal="center"/>
    </xf>
    <xf numFmtId="164" fontId="7" fillId="0" borderId="15" xfId="1" applyNumberFormat="1" applyFont="1" applyFill="1" applyBorder="1" applyAlignment="1">
      <alignment horizontal="center"/>
    </xf>
    <xf numFmtId="0" fontId="10" fillId="0" borderId="51" xfId="0" applyFont="1" applyBorder="1"/>
    <xf numFmtId="164" fontId="10" fillId="0" borderId="13" xfId="1" applyNumberFormat="1" applyFont="1" applyBorder="1" applyAlignment="1">
      <alignment horizontal="right"/>
    </xf>
    <xf numFmtId="164" fontId="10" fillId="0" borderId="10" xfId="0" applyNumberFormat="1" applyFont="1" applyBorder="1" applyAlignment="1">
      <alignment horizontal="center" vertical="center"/>
    </xf>
    <xf numFmtId="164" fontId="10" fillId="0" borderId="13" xfId="1" applyNumberFormat="1" applyFont="1" applyFill="1" applyBorder="1" applyAlignment="1">
      <alignment horizontal="right"/>
    </xf>
    <xf numFmtId="164" fontId="10" fillId="0" borderId="18" xfId="0" applyNumberFormat="1" applyFont="1" applyBorder="1"/>
    <xf numFmtId="164" fontId="10" fillId="0" borderId="13" xfId="0" applyNumberFormat="1" applyFont="1" applyBorder="1" applyAlignment="1">
      <alignment horizontal="center"/>
    </xf>
    <xf numFmtId="164" fontId="10" fillId="0" borderId="10" xfId="0" applyNumberFormat="1" applyFont="1" applyBorder="1" applyAlignment="1">
      <alignment horizontal="right"/>
    </xf>
    <xf numFmtId="164" fontId="10" fillId="0" borderId="13" xfId="1" applyNumberFormat="1" applyFont="1" applyFill="1" applyBorder="1" applyAlignment="1">
      <alignment horizontal="center" vertical="center"/>
    </xf>
    <xf numFmtId="164" fontId="10" fillId="0" borderId="59" xfId="1" applyNumberFormat="1" applyFont="1" applyBorder="1" applyAlignment="1">
      <alignment horizontal="center" vertical="center"/>
    </xf>
    <xf numFmtId="164" fontId="10" fillId="0" borderId="21" xfId="0" applyNumberFormat="1" applyFont="1" applyBorder="1" applyAlignment="1">
      <alignment horizontal="center"/>
    </xf>
    <xf numFmtId="0" fontId="10" fillId="0" borderId="72" xfId="0" applyFont="1" applyBorder="1"/>
    <xf numFmtId="164" fontId="7" fillId="4" borderId="21" xfId="1" applyNumberFormat="1" applyFont="1" applyFill="1" applyBorder="1" applyAlignment="1">
      <alignment horizontal="center"/>
    </xf>
    <xf numFmtId="0" fontId="7" fillId="4" borderId="53" xfId="0" applyFont="1" applyFill="1" applyBorder="1"/>
    <xf numFmtId="164" fontId="7" fillId="4" borderId="41" xfId="0" applyNumberFormat="1" applyFont="1" applyFill="1" applyBorder="1"/>
    <xf numFmtId="0" fontId="9" fillId="0" borderId="0" xfId="0" applyFont="1" applyFill="1" applyBorder="1"/>
    <xf numFmtId="164" fontId="10" fillId="0" borderId="29" xfId="0" applyNumberFormat="1" applyFont="1" applyBorder="1" applyAlignment="1">
      <alignment horizontal="center" vertical="center"/>
    </xf>
    <xf numFmtId="164" fontId="10" fillId="0" borderId="47" xfId="0" applyNumberFormat="1" applyFont="1" applyBorder="1" applyAlignment="1">
      <alignment horizontal="right"/>
    </xf>
    <xf numFmtId="164" fontId="10" fillId="0" borderId="15" xfId="1" applyNumberFormat="1" applyFont="1" applyFill="1" applyBorder="1"/>
    <xf numFmtId="164" fontId="10" fillId="0" borderId="37" xfId="1" applyNumberFormat="1" applyFont="1" applyFill="1" applyBorder="1"/>
    <xf numFmtId="0" fontId="9" fillId="0" borderId="0" xfId="0" quotePrefix="1" applyFont="1" applyAlignment="1">
      <alignment horizontal="left"/>
    </xf>
    <xf numFmtId="0" fontId="9" fillId="0" borderId="0" xfId="0" quotePrefix="1" applyFont="1" applyFill="1" applyBorder="1" applyAlignment="1">
      <alignment horizontal="left"/>
    </xf>
    <xf numFmtId="0" fontId="7" fillId="3" borderId="7" xfId="0" applyFont="1" applyFill="1" applyBorder="1" applyAlignment="1">
      <alignment horizontal="center" vertical="center" wrapText="1"/>
    </xf>
    <xf numFmtId="0" fontId="7" fillId="3" borderId="31" xfId="0" applyFont="1" applyFill="1" applyBorder="1" applyAlignment="1">
      <alignment horizontal="center" vertical="center" wrapText="1"/>
    </xf>
    <xf numFmtId="164" fontId="10" fillId="0" borderId="13" xfId="1" applyNumberFormat="1" applyFont="1" applyBorder="1" applyAlignment="1">
      <alignment horizontal="center"/>
    </xf>
    <xf numFmtId="164" fontId="10" fillId="6" borderId="11" xfId="1" applyNumberFormat="1" applyFont="1" applyFill="1" applyBorder="1"/>
    <xf numFmtId="164" fontId="10" fillId="0" borderId="4" xfId="1" applyNumberFormat="1" applyFont="1" applyBorder="1" applyAlignment="1">
      <alignment horizontal="center"/>
    </xf>
    <xf numFmtId="164" fontId="10" fillId="0" borderId="10" xfId="1" applyNumberFormat="1" applyFont="1" applyBorder="1"/>
    <xf numFmtId="164" fontId="10" fillId="0" borderId="27" xfId="1" applyNumberFormat="1" applyFont="1" applyBorder="1"/>
    <xf numFmtId="164" fontId="7" fillId="4" borderId="27" xfId="1" applyNumberFormat="1" applyFont="1" applyFill="1" applyBorder="1"/>
    <xf numFmtId="164" fontId="10" fillId="0" borderId="13" xfId="1" applyNumberFormat="1" applyFont="1" applyBorder="1"/>
    <xf numFmtId="164" fontId="10" fillId="0" borderId="16" xfId="1" applyNumberFormat="1" applyFont="1" applyBorder="1"/>
    <xf numFmtId="164" fontId="7" fillId="4" borderId="73" xfId="1" applyNumberFormat="1" applyFont="1" applyFill="1" applyBorder="1"/>
    <xf numFmtId="164" fontId="7" fillId="4" borderId="41" xfId="1" applyNumberFormat="1" applyFont="1" applyFill="1" applyBorder="1"/>
    <xf numFmtId="164" fontId="7" fillId="6" borderId="42" xfId="1" applyNumberFormat="1" applyFont="1" applyFill="1" applyBorder="1"/>
    <xf numFmtId="164" fontId="10" fillId="0" borderId="44" xfId="1" applyNumberFormat="1" applyFont="1" applyBorder="1"/>
    <xf numFmtId="164" fontId="7" fillId="4" borderId="45" xfId="1" applyNumberFormat="1" applyFont="1" applyFill="1" applyBorder="1"/>
    <xf numFmtId="164" fontId="10" fillId="4" borderId="54" xfId="1" applyNumberFormat="1" applyFont="1" applyFill="1" applyBorder="1"/>
    <xf numFmtId="164" fontId="10" fillId="4" borderId="51" xfId="1" applyNumberFormat="1" applyFont="1" applyFill="1" applyBorder="1"/>
    <xf numFmtId="164" fontId="10" fillId="4" borderId="72" xfId="1" applyNumberFormat="1" applyFont="1" applyFill="1" applyBorder="1"/>
    <xf numFmtId="0" fontId="9" fillId="0" borderId="0" xfId="0" applyFont="1" applyFill="1" applyBorder="1" applyAlignment="1">
      <alignment horizontal="left"/>
    </xf>
    <xf numFmtId="0" fontId="9" fillId="0" borderId="0" xfId="0" applyFont="1" applyAlignment="1">
      <alignment vertical="top"/>
    </xf>
    <xf numFmtId="43" fontId="5" fillId="0" borderId="0" xfId="1" applyNumberFormat="1" applyFont="1" applyBorder="1"/>
    <xf numFmtId="43" fontId="6" fillId="0" borderId="0" xfId="1" applyNumberFormat="1" applyFont="1" applyBorder="1"/>
    <xf numFmtId="43" fontId="10" fillId="0" borderId="13" xfId="1" applyNumberFormat="1" applyFont="1" applyBorder="1" applyAlignment="1">
      <alignment horizontal="center"/>
    </xf>
    <xf numFmtId="43" fontId="10" fillId="0" borderId="15" xfId="1" applyNumberFormat="1" applyFont="1" applyBorder="1"/>
    <xf numFmtId="43" fontId="10" fillId="6" borderId="11" xfId="1" applyNumberFormat="1" applyFont="1" applyFill="1" applyBorder="1"/>
    <xf numFmtId="43" fontId="10" fillId="0" borderId="4" xfId="1" applyNumberFormat="1" applyFont="1" applyBorder="1" applyAlignment="1">
      <alignment horizontal="center"/>
    </xf>
    <xf numFmtId="43" fontId="10" fillId="0" borderId="35" xfId="1" applyNumberFormat="1" applyFont="1" applyBorder="1" applyAlignment="1">
      <alignment horizontal="center"/>
    </xf>
    <xf numFmtId="43" fontId="10" fillId="0" borderId="10" xfId="1" applyNumberFormat="1" applyFont="1" applyBorder="1"/>
    <xf numFmtId="43" fontId="10" fillId="0" borderId="27" xfId="1" applyNumberFormat="1" applyFont="1" applyBorder="1"/>
    <xf numFmtId="43" fontId="7" fillId="4" borderId="27" xfId="1" applyNumberFormat="1" applyFont="1" applyFill="1" applyBorder="1"/>
    <xf numFmtId="43" fontId="10" fillId="0" borderId="12" xfId="1" applyNumberFormat="1" applyFont="1" applyBorder="1"/>
    <xf numFmtId="43" fontId="10" fillId="0" borderId="13" xfId="1" applyNumberFormat="1" applyFont="1" applyBorder="1"/>
    <xf numFmtId="43" fontId="10" fillId="0" borderId="16" xfId="1" applyNumberFormat="1" applyFont="1" applyBorder="1"/>
    <xf numFmtId="43" fontId="7" fillId="4" borderId="73" xfId="1" applyNumberFormat="1" applyFont="1" applyFill="1" applyBorder="1"/>
    <xf numFmtId="43" fontId="7" fillId="4" borderId="41" xfId="1" applyNumberFormat="1" applyFont="1" applyFill="1" applyBorder="1"/>
    <xf numFmtId="43" fontId="7" fillId="4" borderId="52" xfId="1" applyNumberFormat="1" applyFont="1" applyFill="1" applyBorder="1"/>
    <xf numFmtId="43" fontId="7" fillId="6" borderId="42" xfId="1" applyNumberFormat="1" applyFont="1" applyFill="1" applyBorder="1"/>
    <xf numFmtId="43" fontId="7" fillId="4" borderId="3" xfId="1" applyNumberFormat="1" applyFont="1" applyFill="1" applyBorder="1"/>
    <xf numFmtId="43" fontId="7" fillId="4" borderId="53" xfId="1" applyNumberFormat="1" applyFont="1" applyFill="1" applyBorder="1"/>
    <xf numFmtId="43" fontId="7" fillId="4" borderId="74" xfId="1" applyNumberFormat="1" applyFont="1" applyFill="1" applyBorder="1"/>
    <xf numFmtId="0" fontId="7" fillId="3" borderId="42" xfId="0" applyFont="1" applyFill="1" applyBorder="1" applyAlignment="1">
      <alignment horizontal="center" vertical="center" wrapText="1"/>
    </xf>
    <xf numFmtId="43" fontId="7" fillId="4" borderId="11" xfId="1" applyNumberFormat="1" applyFont="1" applyFill="1" applyBorder="1"/>
    <xf numFmtId="43" fontId="10" fillId="0" borderId="59" xfId="1" applyNumberFormat="1" applyFont="1" applyBorder="1"/>
    <xf numFmtId="43" fontId="7" fillId="4" borderId="52" xfId="0" applyNumberFormat="1" applyFont="1" applyFill="1" applyBorder="1"/>
    <xf numFmtId="43" fontId="7" fillId="4" borderId="42" xfId="1" applyNumberFormat="1" applyFont="1" applyFill="1" applyBorder="1"/>
    <xf numFmtId="43" fontId="10" fillId="0" borderId="37" xfId="1" applyNumberFormat="1" applyFont="1" applyBorder="1"/>
    <xf numFmtId="43" fontId="7" fillId="4" borderId="54" xfId="1" applyNumberFormat="1" applyFont="1" applyFill="1" applyBorder="1"/>
    <xf numFmtId="43" fontId="7" fillId="4" borderId="43" xfId="0" applyNumberFormat="1" applyFont="1" applyFill="1" applyBorder="1"/>
    <xf numFmtId="43" fontId="7" fillId="4" borderId="53" xfId="0" applyNumberFormat="1" applyFont="1" applyFill="1" applyBorder="1"/>
    <xf numFmtId="43" fontId="10" fillId="0" borderId="49" xfId="1" applyNumberFormat="1" applyFont="1" applyBorder="1"/>
    <xf numFmtId="43" fontId="7" fillId="4" borderId="54" xfId="1" applyNumberFormat="1" applyFont="1" applyFill="1" applyBorder="1" applyAlignment="1">
      <alignment horizontal="center" vertical="center" wrapText="1"/>
    </xf>
    <xf numFmtId="43" fontId="10" fillId="0" borderId="32" xfId="1" applyNumberFormat="1" applyFont="1" applyBorder="1"/>
    <xf numFmtId="43" fontId="7" fillId="4" borderId="43" xfId="1" applyNumberFormat="1" applyFont="1" applyFill="1" applyBorder="1"/>
    <xf numFmtId="43" fontId="10" fillId="4" borderId="54" xfId="1" applyNumberFormat="1" applyFont="1" applyFill="1" applyBorder="1"/>
    <xf numFmtId="43" fontId="10" fillId="4" borderId="51" xfId="1" applyNumberFormat="1" applyFont="1" applyFill="1" applyBorder="1"/>
    <xf numFmtId="43" fontId="10" fillId="4" borderId="72" xfId="1" applyNumberFormat="1" applyFont="1" applyFill="1" applyBorder="1"/>
    <xf numFmtId="0" fontId="8" fillId="0" borderId="0" xfId="0" applyFont="1" applyAlignment="1">
      <alignment horizontal="left"/>
    </xf>
    <xf numFmtId="43" fontId="10" fillId="0" borderId="34" xfId="1" applyNumberFormat="1" applyFont="1" applyBorder="1" applyAlignment="1">
      <alignment horizontal="center"/>
    </xf>
    <xf numFmtId="43" fontId="10" fillId="0" borderId="6" xfId="1" applyNumberFormat="1" applyFont="1" applyBorder="1" applyAlignment="1">
      <alignment horizontal="center"/>
    </xf>
    <xf numFmtId="43" fontId="10" fillId="0" borderId="33" xfId="1" applyNumberFormat="1" applyFont="1" applyBorder="1" applyAlignment="1">
      <alignment horizontal="center"/>
    </xf>
    <xf numFmtId="43" fontId="10" fillId="0" borderId="69" xfId="1" applyNumberFormat="1" applyFont="1" applyBorder="1" applyAlignment="1">
      <alignment horizontal="center"/>
    </xf>
    <xf numFmtId="43" fontId="10" fillId="0" borderId="69" xfId="1" applyNumberFormat="1" applyFont="1" applyBorder="1"/>
    <xf numFmtId="43" fontId="7" fillId="4" borderId="50" xfId="1" applyNumberFormat="1" applyFont="1" applyFill="1" applyBorder="1"/>
    <xf numFmtId="43" fontId="7" fillId="4" borderId="48" xfId="1" applyNumberFormat="1" applyFont="1" applyFill="1" applyBorder="1"/>
    <xf numFmtId="0" fontId="1" fillId="0" borderId="0" xfId="4"/>
    <xf numFmtId="0" fontId="1" fillId="0" borderId="0" xfId="4" applyAlignment="1">
      <alignment vertical="center"/>
    </xf>
    <xf numFmtId="0" fontId="12" fillId="0" borderId="0" xfId="0" applyFont="1" applyAlignment="1">
      <alignment horizontal="left" vertical="top"/>
    </xf>
    <xf numFmtId="0" fontId="7" fillId="3" borderId="40" xfId="0" applyFont="1" applyFill="1" applyBorder="1" applyAlignment="1">
      <alignment horizontal="center" vertical="center" wrapText="1"/>
    </xf>
    <xf numFmtId="164" fontId="7" fillId="7" borderId="0" xfId="1" applyNumberFormat="1" applyFont="1" applyFill="1" applyBorder="1"/>
    <xf numFmtId="0" fontId="7" fillId="0" borderId="0" xfId="0" applyFont="1" applyFill="1" applyBorder="1" applyAlignment="1">
      <alignment horizontal="center"/>
    </xf>
    <xf numFmtId="0" fontId="10" fillId="0" borderId="0" xfId="0" applyFont="1" applyFill="1"/>
    <xf numFmtId="164" fontId="7" fillId="0" borderId="0" xfId="1" applyNumberFormat="1" applyFont="1" applyFill="1" applyBorder="1"/>
    <xf numFmtId="0" fontId="5" fillId="0" borderId="0" xfId="0" applyFont="1" applyFill="1"/>
    <xf numFmtId="43" fontId="7" fillId="0" borderId="0" xfId="1" applyNumberFormat="1" applyFont="1" applyFill="1" applyBorder="1"/>
    <xf numFmtId="0" fontId="6" fillId="3" borderId="31" xfId="4" applyFont="1" applyFill="1" applyBorder="1" applyAlignment="1">
      <alignment horizontal="center" vertical="center"/>
    </xf>
    <xf numFmtId="0" fontId="6" fillId="3" borderId="31" xfId="4" applyFont="1" applyFill="1" applyBorder="1" applyAlignment="1">
      <alignment horizontal="center"/>
    </xf>
    <xf numFmtId="0" fontId="2" fillId="0" borderId="0" xfId="4" applyFont="1" applyBorder="1" applyAlignment="1">
      <alignment horizontal="center"/>
    </xf>
    <xf numFmtId="0" fontId="6" fillId="3" borderId="9" xfId="4" applyFont="1" applyFill="1" applyBorder="1" applyAlignment="1">
      <alignment horizontal="center" vertical="center"/>
    </xf>
    <xf numFmtId="0" fontId="1" fillId="0" borderId="0" xfId="4" applyBorder="1"/>
    <xf numFmtId="0" fontId="6" fillId="0" borderId="13" xfId="4" applyFont="1" applyBorder="1" applyAlignment="1">
      <alignment horizontal="center" vertical="center"/>
    </xf>
    <xf numFmtId="165" fontId="11" fillId="0" borderId="15" xfId="5" applyNumberFormat="1" applyFont="1" applyBorder="1" applyAlignment="1">
      <alignment vertical="center"/>
    </xf>
    <xf numFmtId="165" fontId="6" fillId="4" borderId="14" xfId="5" applyNumberFormat="1" applyFont="1" applyFill="1" applyBorder="1" applyAlignment="1">
      <alignment vertical="center"/>
    </xf>
    <xf numFmtId="165" fontId="5" fillId="0" borderId="15" xfId="4" applyNumberFormat="1" applyFont="1" applyBorder="1" applyAlignment="1">
      <alignment vertical="center"/>
    </xf>
    <xf numFmtId="0" fontId="6" fillId="0" borderId="13" xfId="4" applyFont="1" applyFill="1" applyBorder="1" applyAlignment="1">
      <alignment horizontal="center" vertical="center"/>
    </xf>
    <xf numFmtId="165" fontId="11" fillId="0" borderId="15" xfId="5" applyNumberFormat="1" applyFont="1" applyFill="1" applyBorder="1" applyAlignment="1">
      <alignment vertical="center"/>
    </xf>
    <xf numFmtId="165" fontId="5" fillId="0" borderId="15" xfId="5" applyNumberFormat="1" applyFont="1" applyFill="1" applyBorder="1" applyAlignment="1">
      <alignment vertical="center"/>
    </xf>
    <xf numFmtId="0" fontId="6" fillId="0" borderId="18" xfId="4" applyFont="1" applyFill="1" applyBorder="1" applyAlignment="1">
      <alignment horizontal="center" vertical="center"/>
    </xf>
    <xf numFmtId="165" fontId="11" fillId="0" borderId="20" xfId="5" applyNumberFormat="1" applyFont="1" applyBorder="1" applyAlignment="1">
      <alignment vertical="center"/>
    </xf>
    <xf numFmtId="165" fontId="5" fillId="0" borderId="20" xfId="5" applyNumberFormat="1" applyFont="1" applyFill="1" applyBorder="1" applyAlignment="1">
      <alignment vertical="center"/>
    </xf>
    <xf numFmtId="165" fontId="6" fillId="4" borderId="19" xfId="5" applyNumberFormat="1" applyFont="1" applyFill="1" applyBorder="1" applyAlignment="1">
      <alignment vertical="center"/>
    </xf>
    <xf numFmtId="0" fontId="5" fillId="0" borderId="0" xfId="4" applyFont="1"/>
    <xf numFmtId="0" fontId="7" fillId="4" borderId="1" xfId="0" applyFont="1" applyFill="1" applyBorder="1" applyAlignment="1">
      <alignment horizontal="center"/>
    </xf>
    <xf numFmtId="0" fontId="9" fillId="0" borderId="0" xfId="0" applyFont="1" applyFill="1" applyBorder="1" applyAlignment="1">
      <alignment vertical="center"/>
    </xf>
    <xf numFmtId="0" fontId="9" fillId="0" borderId="0" xfId="0" applyFont="1" applyAlignment="1">
      <alignment horizontal="left" vertical="center"/>
    </xf>
    <xf numFmtId="0" fontId="12" fillId="0" borderId="0" xfId="0" applyFont="1" applyAlignment="1">
      <alignment horizontal="left" vertical="center"/>
    </xf>
    <xf numFmtId="164" fontId="7" fillId="4" borderId="26" xfId="1" applyNumberFormat="1" applyFont="1" applyFill="1" applyBorder="1"/>
    <xf numFmtId="164" fontId="7" fillId="4" borderId="1" xfId="1" applyNumberFormat="1" applyFont="1" applyFill="1" applyBorder="1"/>
    <xf numFmtId="169" fontId="7" fillId="0" borderId="50" xfId="0" applyNumberFormat="1" applyFont="1" applyBorder="1"/>
    <xf numFmtId="169" fontId="7" fillId="0" borderId="51" xfId="0" applyNumberFormat="1" applyFont="1" applyBorder="1"/>
    <xf numFmtId="43" fontId="10" fillId="0" borderId="15" xfId="1" applyNumberFormat="1" applyFont="1" applyFill="1" applyBorder="1" applyAlignment="1">
      <alignment horizontal="center" vertical="center"/>
    </xf>
    <xf numFmtId="43" fontId="10" fillId="0" borderId="15" xfId="1" applyNumberFormat="1" applyFont="1" applyBorder="1" applyAlignment="1">
      <alignment horizontal="right"/>
    </xf>
    <xf numFmtId="43" fontId="10" fillId="0" borderId="65" xfId="1" applyNumberFormat="1" applyFont="1" applyBorder="1" applyAlignment="1">
      <alignment horizontal="right"/>
    </xf>
    <xf numFmtId="43" fontId="7" fillId="4" borderId="51" xfId="1" applyNumberFormat="1" applyFont="1" applyFill="1" applyBorder="1" applyAlignment="1">
      <alignment horizontal="center"/>
    </xf>
    <xf numFmtId="43" fontId="10" fillId="0" borderId="20" xfId="1" applyNumberFormat="1" applyFont="1" applyBorder="1"/>
    <xf numFmtId="43" fontId="10" fillId="0" borderId="15" xfId="1" applyNumberFormat="1" applyFont="1" applyFill="1" applyBorder="1" applyAlignment="1">
      <alignment horizontal="center"/>
    </xf>
    <xf numFmtId="43" fontId="10" fillId="0" borderId="15" xfId="1" applyNumberFormat="1" applyFont="1" applyFill="1" applyBorder="1" applyAlignment="1">
      <alignment horizontal="right"/>
    </xf>
    <xf numFmtId="43" fontId="10" fillId="0" borderId="15" xfId="1" applyNumberFormat="1" applyFont="1" applyBorder="1" applyAlignment="1">
      <alignment horizontal="center" vertical="center"/>
    </xf>
    <xf numFmtId="43" fontId="10" fillId="0" borderId="65" xfId="1" applyNumberFormat="1" applyFont="1" applyBorder="1" applyAlignment="1">
      <alignment horizontal="center" vertical="center"/>
    </xf>
    <xf numFmtId="43" fontId="10" fillId="0" borderId="15" xfId="2" applyNumberFormat="1" applyFont="1" applyBorder="1" applyAlignment="1">
      <alignment horizontal="right"/>
    </xf>
    <xf numFmtId="43" fontId="10" fillId="0" borderId="65" xfId="2" applyNumberFormat="1" applyFont="1" applyBorder="1" applyAlignment="1">
      <alignment horizontal="right"/>
    </xf>
    <xf numFmtId="43" fontId="10" fillId="0" borderId="9" xfId="1" applyNumberFormat="1" applyFont="1" applyFill="1" applyBorder="1" applyAlignment="1">
      <alignment horizontal="center"/>
    </xf>
    <xf numFmtId="43" fontId="10" fillId="0" borderId="9" xfId="1" applyNumberFormat="1" applyFont="1" applyBorder="1" applyAlignment="1">
      <alignment horizontal="right"/>
    </xf>
    <xf numFmtId="43" fontId="10" fillId="0" borderId="30" xfId="1" applyNumberFormat="1" applyFont="1" applyBorder="1" applyAlignment="1">
      <alignment horizontal="right"/>
    </xf>
    <xf numFmtId="43" fontId="7" fillId="4" borderId="22" xfId="1" applyNumberFormat="1" applyFont="1" applyFill="1" applyBorder="1" applyAlignment="1">
      <alignment horizontal="center"/>
    </xf>
    <xf numFmtId="43" fontId="7" fillId="4" borderId="47" xfId="1" applyNumberFormat="1" applyFont="1" applyFill="1" applyBorder="1" applyAlignment="1">
      <alignment horizontal="center"/>
    </xf>
    <xf numFmtId="43" fontId="7" fillId="4" borderId="53" xfId="1" applyNumberFormat="1" applyFont="1" applyFill="1" applyBorder="1" applyAlignment="1">
      <alignment horizontal="center"/>
    </xf>
    <xf numFmtId="43" fontId="7" fillId="4" borderId="72" xfId="1" applyNumberFormat="1" applyFont="1" applyFill="1" applyBorder="1" applyAlignment="1">
      <alignment horizontal="center"/>
    </xf>
    <xf numFmtId="43" fontId="7" fillId="4" borderId="46" xfId="1" applyNumberFormat="1" applyFont="1" applyFill="1" applyBorder="1" applyAlignment="1">
      <alignment horizontal="center"/>
    </xf>
    <xf numFmtId="43" fontId="10" fillId="0" borderId="12" xfId="0" applyNumberFormat="1" applyFont="1" applyBorder="1" applyAlignment="1">
      <alignment horizontal="center"/>
    </xf>
    <xf numFmtId="43" fontId="10" fillId="0" borderId="15" xfId="0" applyNumberFormat="1" applyFont="1" applyBorder="1" applyAlignment="1">
      <alignment horizontal="right"/>
    </xf>
    <xf numFmtId="43" fontId="10" fillId="0" borderId="27" xfId="0" applyNumberFormat="1" applyFont="1" applyBorder="1" applyAlignment="1">
      <alignment horizontal="right"/>
    </xf>
    <xf numFmtId="43" fontId="10" fillId="0" borderId="12" xfId="0" applyNumberFormat="1" applyFont="1" applyBorder="1" applyAlignment="1">
      <alignment horizontal="right"/>
    </xf>
    <xf numFmtId="43" fontId="10" fillId="0" borderId="12" xfId="0" applyNumberFormat="1" applyFont="1" applyBorder="1" applyAlignment="1">
      <alignment horizontal="center" vertical="center"/>
    </xf>
    <xf numFmtId="43" fontId="10" fillId="0" borderId="20" xfId="0" applyNumberFormat="1" applyFont="1" applyBorder="1"/>
    <xf numFmtId="43" fontId="10" fillId="0" borderId="15" xfId="0" applyNumberFormat="1" applyFont="1" applyBorder="1" applyAlignment="1">
      <alignment horizontal="center"/>
    </xf>
    <xf numFmtId="43" fontId="10" fillId="0" borderId="27" xfId="0" applyNumberFormat="1" applyFont="1" applyBorder="1" applyAlignment="1">
      <alignment horizontal="center" vertical="center"/>
    </xf>
    <xf numFmtId="43" fontId="10" fillId="0" borderId="22" xfId="0" applyNumberFormat="1" applyFont="1" applyBorder="1" applyAlignment="1">
      <alignment horizontal="center"/>
    </xf>
    <xf numFmtId="43" fontId="10" fillId="0" borderId="22" xfId="0" applyNumberFormat="1" applyFont="1" applyBorder="1" applyAlignment="1">
      <alignment horizontal="right"/>
    </xf>
    <xf numFmtId="43" fontId="10" fillId="0" borderId="66" xfId="0" applyNumberFormat="1" applyFont="1" applyBorder="1" applyAlignment="1">
      <alignment horizontal="right"/>
    </xf>
    <xf numFmtId="43" fontId="10" fillId="0" borderId="6" xfId="0" applyNumberFormat="1" applyFont="1" applyBorder="1" applyAlignment="1">
      <alignment horizontal="center" vertical="center"/>
    </xf>
    <xf numFmtId="43" fontId="10" fillId="0" borderId="28" xfId="0" applyNumberFormat="1" applyFont="1" applyBorder="1" applyAlignment="1">
      <alignment horizontal="center" vertical="center"/>
    </xf>
    <xf numFmtId="43" fontId="7" fillId="4" borderId="50" xfId="1" applyNumberFormat="1" applyFont="1" applyFill="1" applyBorder="1" applyAlignment="1">
      <alignment horizontal="center"/>
    </xf>
    <xf numFmtId="43" fontId="10" fillId="0" borderId="34" xfId="0" applyNumberFormat="1" applyFont="1" applyBorder="1" applyAlignment="1">
      <alignment horizontal="right"/>
    </xf>
    <xf numFmtId="43" fontId="10" fillId="0" borderId="34" xfId="0" applyNumberFormat="1" applyFont="1" applyBorder="1" applyAlignment="1">
      <alignment horizontal="center" vertical="center"/>
    </xf>
    <xf numFmtId="43" fontId="10" fillId="0" borderId="67" xfId="0" applyNumberFormat="1" applyFont="1" applyBorder="1" applyAlignment="1">
      <alignment horizontal="right"/>
    </xf>
    <xf numFmtId="43" fontId="7" fillId="4" borderId="58" xfId="1" applyNumberFormat="1" applyFont="1" applyFill="1" applyBorder="1" applyAlignment="1">
      <alignment horizontal="center"/>
    </xf>
    <xf numFmtId="43" fontId="7" fillId="4" borderId="48" xfId="1" applyNumberFormat="1" applyFont="1" applyFill="1" applyBorder="1" applyAlignment="1">
      <alignment horizontal="center"/>
    </xf>
    <xf numFmtId="43" fontId="10" fillId="0" borderId="61" xfId="0" applyNumberFormat="1" applyFont="1" applyBorder="1" applyAlignment="1">
      <alignment horizontal="center" vertical="center"/>
    </xf>
    <xf numFmtId="43" fontId="7" fillId="0" borderId="13" xfId="1" applyNumberFormat="1" applyFont="1" applyFill="1" applyBorder="1" applyAlignment="1">
      <alignment horizontal="center"/>
    </xf>
    <xf numFmtId="43" fontId="7" fillId="0" borderId="15" xfId="1" applyNumberFormat="1" applyFont="1" applyFill="1" applyBorder="1" applyAlignment="1">
      <alignment horizontal="center"/>
    </xf>
    <xf numFmtId="43" fontId="7" fillId="0" borderId="65" xfId="1" applyNumberFormat="1" applyFont="1" applyFill="1" applyBorder="1" applyAlignment="1">
      <alignment horizontal="center"/>
    </xf>
    <xf numFmtId="43" fontId="7" fillId="4" borderId="65" xfId="1" applyNumberFormat="1" applyFont="1" applyFill="1" applyBorder="1" applyAlignment="1">
      <alignment horizontal="center"/>
    </xf>
    <xf numFmtId="43" fontId="7" fillId="0" borderId="7" xfId="1" applyNumberFormat="1" applyFont="1" applyFill="1" applyBorder="1" applyAlignment="1">
      <alignment horizontal="center"/>
    </xf>
    <xf numFmtId="43" fontId="7" fillId="0" borderId="9" xfId="1" applyNumberFormat="1" applyFont="1" applyFill="1" applyBorder="1" applyAlignment="1">
      <alignment horizontal="center"/>
    </xf>
    <xf numFmtId="43" fontId="7" fillId="0" borderId="30" xfId="1" applyNumberFormat="1" applyFont="1" applyFill="1" applyBorder="1" applyAlignment="1">
      <alignment horizontal="center"/>
    </xf>
    <xf numFmtId="43" fontId="7" fillId="4" borderId="30" xfId="1" applyNumberFormat="1" applyFont="1" applyFill="1" applyBorder="1" applyAlignment="1">
      <alignment horizontal="center"/>
    </xf>
    <xf numFmtId="43" fontId="7" fillId="4" borderId="21" xfId="1" applyNumberFormat="1" applyFont="1" applyFill="1" applyBorder="1" applyAlignment="1">
      <alignment horizontal="center"/>
    </xf>
    <xf numFmtId="43" fontId="7" fillId="4" borderId="66" xfId="1" applyNumberFormat="1" applyFont="1" applyFill="1" applyBorder="1" applyAlignment="1">
      <alignment horizontal="center"/>
    </xf>
    <xf numFmtId="43" fontId="10" fillId="0" borderId="6" xfId="1" applyNumberFormat="1" applyFont="1" applyBorder="1"/>
    <xf numFmtId="43" fontId="10" fillId="0" borderId="22" xfId="1" applyNumberFormat="1" applyFont="1" applyBorder="1"/>
    <xf numFmtId="0" fontId="7" fillId="3" borderId="1" xfId="0" applyFont="1" applyFill="1" applyBorder="1" applyAlignment="1">
      <alignment horizontal="center"/>
    </xf>
    <xf numFmtId="0" fontId="7" fillId="3" borderId="3" xfId="0" applyFont="1" applyFill="1" applyBorder="1" applyAlignment="1">
      <alignment horizontal="center"/>
    </xf>
    <xf numFmtId="0" fontId="10" fillId="0" borderId="10" xfId="4" applyFont="1" applyBorder="1" applyAlignment="1">
      <alignment horizontal="center" vertical="center"/>
    </xf>
    <xf numFmtId="164" fontId="7" fillId="4" borderId="11" xfId="5" applyNumberFormat="1" applyFont="1" applyFill="1" applyBorder="1" applyAlignment="1">
      <alignment vertical="center"/>
    </xf>
    <xf numFmtId="164" fontId="13" fillId="0" borderId="34" xfId="5" applyNumberFormat="1" applyFont="1" applyBorder="1" applyAlignment="1">
      <alignment horizontal="center" vertical="center"/>
    </xf>
    <xf numFmtId="164" fontId="13" fillId="0" borderId="11" xfId="5" applyNumberFormat="1" applyFont="1" applyBorder="1" applyAlignment="1">
      <alignment horizontal="center" vertical="center"/>
    </xf>
    <xf numFmtId="164" fontId="13" fillId="0" borderId="12" xfId="5" applyNumberFormat="1" applyFont="1" applyBorder="1" applyAlignment="1">
      <alignment horizontal="center" vertical="center"/>
    </xf>
    <xf numFmtId="164" fontId="13" fillId="0" borderId="34" xfId="5" applyNumberFormat="1" applyFont="1" applyBorder="1" applyAlignment="1">
      <alignment vertical="center"/>
    </xf>
    <xf numFmtId="164" fontId="13" fillId="0" borderId="11" xfId="5" applyNumberFormat="1" applyFont="1" applyBorder="1" applyAlignment="1">
      <alignment vertical="center"/>
    </xf>
    <xf numFmtId="0" fontId="10" fillId="0" borderId="13" xfId="4" applyFont="1" applyBorder="1" applyAlignment="1">
      <alignment horizontal="center" vertical="center"/>
    </xf>
    <xf numFmtId="164" fontId="7" fillId="4" borderId="14" xfId="5" applyNumberFormat="1" applyFont="1" applyFill="1" applyBorder="1" applyAlignment="1">
      <alignment vertical="center"/>
    </xf>
    <xf numFmtId="164" fontId="13" fillId="0" borderId="35" xfId="5" applyNumberFormat="1" applyFont="1" applyBorder="1" applyAlignment="1">
      <alignment vertical="center"/>
    </xf>
    <xf numFmtId="164" fontId="13" fillId="0" borderId="14" xfId="5" applyNumberFormat="1" applyFont="1" applyBorder="1" applyAlignment="1">
      <alignment vertical="center"/>
    </xf>
    <xf numFmtId="164" fontId="13" fillId="0" borderId="35" xfId="5" applyNumberFormat="1" applyFont="1" applyBorder="1" applyAlignment="1">
      <alignment horizontal="center" vertical="center"/>
    </xf>
    <xf numFmtId="164" fontId="13" fillId="0" borderId="15" xfId="5" applyNumberFormat="1" applyFont="1" applyBorder="1" applyAlignment="1">
      <alignment horizontal="center" vertical="center"/>
    </xf>
    <xf numFmtId="164" fontId="13" fillId="0" borderId="14" xfId="5" applyNumberFormat="1" applyFont="1" applyBorder="1" applyAlignment="1">
      <alignment horizontal="center" vertical="center"/>
    </xf>
    <xf numFmtId="164" fontId="13" fillId="0" borderId="12" xfId="5" applyNumberFormat="1" applyFont="1" applyBorder="1" applyAlignment="1">
      <alignment vertical="center"/>
    </xf>
    <xf numFmtId="164" fontId="13" fillId="0" borderId="15" xfId="5" applyNumberFormat="1" applyFont="1" applyBorder="1" applyAlignment="1">
      <alignment vertical="center"/>
    </xf>
    <xf numFmtId="0" fontId="10" fillId="0" borderId="13" xfId="4" applyFont="1" applyFill="1" applyBorder="1" applyAlignment="1">
      <alignment horizontal="center" vertical="center"/>
    </xf>
    <xf numFmtId="164" fontId="13" fillId="0" borderId="35" xfId="5" applyNumberFormat="1" applyFont="1" applyFill="1" applyBorder="1" applyAlignment="1">
      <alignment vertical="center"/>
    </xf>
    <xf numFmtId="164" fontId="13" fillId="0" borderId="14" xfId="5" applyNumberFormat="1" applyFont="1" applyFill="1" applyBorder="1" applyAlignment="1">
      <alignment vertical="center"/>
    </xf>
    <xf numFmtId="164" fontId="13" fillId="0" borderId="15" xfId="5" applyNumberFormat="1" applyFont="1" applyFill="1" applyBorder="1" applyAlignment="1">
      <alignment vertical="center"/>
    </xf>
    <xf numFmtId="0" fontId="10" fillId="0" borderId="16" xfId="4" applyFont="1" applyBorder="1" applyAlignment="1">
      <alignment horizontal="center" vertical="center"/>
    </xf>
    <xf numFmtId="164" fontId="7" fillId="4" borderId="17" xfId="5" applyNumberFormat="1" applyFont="1" applyFill="1" applyBorder="1" applyAlignment="1">
      <alignment vertical="center"/>
    </xf>
    <xf numFmtId="164" fontId="10" fillId="0" borderId="77" xfId="4" applyNumberFormat="1" applyFont="1" applyBorder="1" applyAlignment="1">
      <alignment vertical="center"/>
    </xf>
    <xf numFmtId="164" fontId="10" fillId="0" borderId="19" xfId="4" applyNumberFormat="1" applyFont="1" applyBorder="1" applyAlignment="1">
      <alignment vertical="center"/>
    </xf>
    <xf numFmtId="164" fontId="10" fillId="0" borderId="20" xfId="4" applyNumberFormat="1" applyFont="1" applyBorder="1" applyAlignment="1">
      <alignment vertical="center"/>
    </xf>
    <xf numFmtId="164" fontId="13" fillId="0" borderId="17" xfId="5" applyNumberFormat="1" applyFont="1" applyBorder="1" applyAlignment="1">
      <alignment vertical="center"/>
    </xf>
    <xf numFmtId="164" fontId="10" fillId="0" borderId="35" xfId="4" applyNumberFormat="1" applyFont="1" applyBorder="1" applyAlignment="1">
      <alignment horizontal="center" vertical="center"/>
    </xf>
    <xf numFmtId="164" fontId="10" fillId="0" borderId="15" xfId="4" applyNumberFormat="1" applyFont="1" applyFill="1" applyBorder="1" applyAlignment="1">
      <alignment horizontal="center" vertical="center"/>
    </xf>
    <xf numFmtId="164" fontId="10" fillId="0" borderId="14" xfId="5" applyNumberFormat="1" applyFont="1" applyFill="1" applyBorder="1" applyAlignment="1">
      <alignment horizontal="center" vertical="center"/>
    </xf>
    <xf numFmtId="164" fontId="10" fillId="0" borderId="35" xfId="4" applyNumberFormat="1" applyFont="1" applyBorder="1" applyAlignment="1">
      <alignment vertical="center"/>
    </xf>
    <xf numFmtId="164" fontId="10" fillId="0" borderId="14" xfId="4" applyNumberFormat="1" applyFont="1" applyFill="1" applyBorder="1" applyAlignment="1">
      <alignment vertical="center"/>
    </xf>
    <xf numFmtId="164" fontId="10" fillId="0" borderId="15" xfId="4" applyNumberFormat="1" applyFont="1" applyFill="1" applyBorder="1" applyAlignment="1">
      <alignment vertical="center"/>
    </xf>
    <xf numFmtId="164" fontId="10" fillId="0" borderId="14" xfId="5" applyNumberFormat="1" applyFont="1" applyFill="1" applyBorder="1" applyAlignment="1">
      <alignment vertical="center"/>
    </xf>
    <xf numFmtId="0" fontId="10" fillId="0" borderId="18" xfId="4" applyFont="1" applyBorder="1" applyAlignment="1">
      <alignment horizontal="center" vertical="center"/>
    </xf>
    <xf numFmtId="164" fontId="7" fillId="4" borderId="19" xfId="5" applyNumberFormat="1" applyFont="1" applyFill="1" applyBorder="1" applyAlignment="1">
      <alignment vertical="center"/>
    </xf>
    <xf numFmtId="164" fontId="10" fillId="0" borderId="19" xfId="4" applyNumberFormat="1" applyFont="1" applyFill="1" applyBorder="1" applyAlignment="1">
      <alignment vertical="center"/>
    </xf>
    <xf numFmtId="164" fontId="10" fillId="0" borderId="20" xfId="4" applyNumberFormat="1" applyFont="1" applyFill="1" applyBorder="1" applyAlignment="1">
      <alignment vertical="center"/>
    </xf>
    <xf numFmtId="164" fontId="10" fillId="0" borderId="19" xfId="5" applyNumberFormat="1" applyFont="1" applyFill="1" applyBorder="1" applyAlignment="1">
      <alignment vertical="center"/>
    </xf>
    <xf numFmtId="0" fontId="6" fillId="0" borderId="4" xfId="4" applyFont="1" applyBorder="1" applyAlignment="1">
      <alignment horizontal="center" vertical="center"/>
    </xf>
    <xf numFmtId="165" fontId="11" fillId="0" borderId="6" xfId="5" applyNumberFormat="1" applyFont="1" applyBorder="1" applyAlignment="1">
      <alignment vertical="center"/>
    </xf>
    <xf numFmtId="165" fontId="6" fillId="4" borderId="5" xfId="5" applyNumberFormat="1" applyFont="1" applyFill="1" applyBorder="1" applyAlignment="1">
      <alignment vertical="center"/>
    </xf>
    <xf numFmtId="43" fontId="10" fillId="0" borderId="36" xfId="1" applyNumberFormat="1" applyFont="1" applyBorder="1" applyAlignment="1">
      <alignment horizontal="center"/>
    </xf>
    <xf numFmtId="0" fontId="7" fillId="3" borderId="41" xfId="0" applyFont="1" applyFill="1" applyBorder="1" applyAlignment="1">
      <alignment horizontal="center" vertical="center"/>
    </xf>
    <xf numFmtId="0" fontId="7" fillId="3" borderId="53" xfId="0" applyFont="1" applyFill="1" applyBorder="1" applyAlignment="1">
      <alignment horizontal="center" vertical="center"/>
    </xf>
    <xf numFmtId="43" fontId="7" fillId="4" borderId="42" xfId="0" applyNumberFormat="1" applyFont="1" applyFill="1" applyBorder="1"/>
    <xf numFmtId="0" fontId="7" fillId="3" borderId="46" xfId="0" applyFont="1" applyFill="1" applyBorder="1" applyAlignment="1">
      <alignment horizontal="center" vertical="center" wrapText="1"/>
    </xf>
    <xf numFmtId="43" fontId="10" fillId="0" borderId="57" xfId="1" applyNumberFormat="1" applyFont="1" applyBorder="1"/>
    <xf numFmtId="0" fontId="7" fillId="3" borderId="22" xfId="0" applyFont="1" applyFill="1" applyBorder="1" applyAlignment="1">
      <alignment horizontal="center" vertical="center" wrapText="1"/>
    </xf>
    <xf numFmtId="0" fontId="7" fillId="3" borderId="3" xfId="0" applyFont="1" applyFill="1" applyBorder="1" applyAlignment="1">
      <alignment horizontal="center"/>
    </xf>
    <xf numFmtId="0" fontId="7" fillId="3" borderId="21" xfId="0" applyFont="1" applyFill="1" applyBorder="1" applyAlignment="1">
      <alignment horizontal="center" vertical="center"/>
    </xf>
    <xf numFmtId="0" fontId="7" fillId="3" borderId="76" xfId="0" applyFont="1" applyFill="1" applyBorder="1" applyAlignment="1">
      <alignment horizontal="center" vertical="center" wrapText="1"/>
    </xf>
    <xf numFmtId="0" fontId="5" fillId="0" borderId="0" xfId="0" applyFont="1" applyBorder="1" applyAlignment="1">
      <alignment horizontal="center" vertical="center"/>
    </xf>
    <xf numFmtId="0" fontId="7" fillId="3" borderId="48" xfId="0" applyFont="1" applyFill="1" applyBorder="1" applyAlignment="1">
      <alignment horizontal="center" vertical="center" wrapText="1"/>
    </xf>
    <xf numFmtId="0" fontId="7" fillId="4" borderId="1" xfId="0" applyFont="1" applyFill="1" applyBorder="1" applyAlignment="1">
      <alignment horizontal="center"/>
    </xf>
    <xf numFmtId="0" fontId="7" fillId="4" borderId="41" xfId="0" applyFont="1" applyFill="1" applyBorder="1" applyAlignment="1">
      <alignment horizontal="center"/>
    </xf>
    <xf numFmtId="0" fontId="7" fillId="3" borderId="22" xfId="0" applyFont="1" applyFill="1" applyBorder="1" applyAlignment="1">
      <alignment horizontal="center" vertical="center" wrapText="1"/>
    </xf>
    <xf numFmtId="0" fontId="9" fillId="0" borderId="0" xfId="0" applyFont="1" applyAlignment="1">
      <alignment vertical="center"/>
    </xf>
    <xf numFmtId="43" fontId="7" fillId="4" borderId="54" xfId="0" applyNumberFormat="1" applyFont="1" applyFill="1" applyBorder="1"/>
    <xf numFmtId="164" fontId="7" fillId="4" borderId="75" xfId="1" applyNumberFormat="1" applyFont="1" applyFill="1" applyBorder="1"/>
    <xf numFmtId="0" fontId="10" fillId="0" borderId="12" xfId="0" applyFont="1" applyFill="1" applyBorder="1" applyAlignment="1">
      <alignment horizontal="left"/>
    </xf>
    <xf numFmtId="0" fontId="10" fillId="0" borderId="12" xfId="0" applyFont="1" applyFill="1" applyBorder="1" applyAlignment="1">
      <alignment horizontal="left" vertical="center"/>
    </xf>
    <xf numFmtId="170" fontId="10" fillId="0" borderId="12" xfId="1" applyNumberFormat="1" applyFont="1" applyFill="1" applyBorder="1" applyAlignment="1">
      <alignment horizontal="center" vertical="center"/>
    </xf>
    <xf numFmtId="170" fontId="10" fillId="8" borderId="12" xfId="1" applyNumberFormat="1" applyFont="1" applyFill="1" applyBorder="1" applyAlignment="1">
      <alignment horizontal="center" vertical="center"/>
    </xf>
    <xf numFmtId="171" fontId="10" fillId="0" borderId="12" xfId="1" applyNumberFormat="1" applyFont="1" applyFill="1" applyBorder="1" applyAlignment="1">
      <alignment horizontal="center" vertical="center"/>
    </xf>
    <xf numFmtId="0" fontId="7" fillId="4" borderId="78" xfId="0" applyFont="1" applyFill="1" applyBorder="1" applyAlignment="1">
      <alignment horizontal="center"/>
    </xf>
    <xf numFmtId="164" fontId="7" fillId="4" borderId="76" xfId="0" applyNumberFormat="1" applyFont="1" applyFill="1" applyBorder="1"/>
    <xf numFmtId="170" fontId="10" fillId="0" borderId="12" xfId="0" applyNumberFormat="1" applyFont="1" applyFill="1" applyBorder="1" applyAlignment="1">
      <alignment horizontal="center" vertical="center"/>
    </xf>
    <xf numFmtId="171"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171" fontId="10" fillId="0" borderId="12" xfId="1" applyNumberFormat="1" applyFont="1" applyFill="1" applyBorder="1" applyAlignment="1">
      <alignment horizontal="center" vertical="center" wrapText="1"/>
    </xf>
    <xf numFmtId="164" fontId="7" fillId="4" borderId="26" xfId="1" applyNumberFormat="1" applyFont="1" applyFill="1" applyBorder="1" applyAlignment="1">
      <alignment horizontal="center" vertical="center" wrapText="1"/>
    </xf>
    <xf numFmtId="164" fontId="7" fillId="4" borderId="63" xfId="1" applyNumberFormat="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165" fontId="10" fillId="0" borderId="50" xfId="1" applyNumberFormat="1" applyFont="1" applyBorder="1" applyAlignment="1">
      <alignment horizontal="center" vertical="center"/>
    </xf>
    <xf numFmtId="165" fontId="10" fillId="0" borderId="51" xfId="1" applyNumberFormat="1" applyFont="1" applyBorder="1" applyAlignment="1">
      <alignment horizontal="center" vertical="center"/>
    </xf>
    <xf numFmtId="0" fontId="5" fillId="0" borderId="53" xfId="0" applyFont="1" applyBorder="1" applyAlignment="1">
      <alignment horizontal="center" vertical="center"/>
    </xf>
    <xf numFmtId="165" fontId="10" fillId="0" borderId="54" xfId="1" applyNumberFormat="1" applyFont="1" applyBorder="1" applyAlignment="1">
      <alignment horizontal="center" vertical="center"/>
    </xf>
    <xf numFmtId="165" fontId="10" fillId="0" borderId="45" xfId="1" applyNumberFormat="1" applyFont="1" applyBorder="1" applyAlignment="1">
      <alignment horizontal="center" vertical="center"/>
    </xf>
    <xf numFmtId="43" fontId="10" fillId="0" borderId="0" xfId="1" applyNumberFormat="1" applyFont="1" applyFill="1" applyBorder="1" applyAlignment="1">
      <alignment vertical="center"/>
    </xf>
    <xf numFmtId="0" fontId="5" fillId="0" borderId="0" xfId="0" applyFont="1" applyFill="1" applyBorder="1"/>
    <xf numFmtId="0" fontId="7" fillId="0" borderId="0" xfId="0" applyFont="1" applyFill="1" applyBorder="1" applyAlignment="1">
      <alignment horizontal="center" vertical="center" wrapText="1"/>
    </xf>
    <xf numFmtId="170" fontId="10" fillId="0" borderId="0" xfId="1" applyNumberFormat="1" applyFont="1" applyFill="1" applyBorder="1" applyAlignment="1">
      <alignment horizontal="center" vertical="center"/>
    </xf>
    <xf numFmtId="0" fontId="5" fillId="0" borderId="0" xfId="0" applyFont="1" applyFill="1" applyAlignment="1">
      <alignment vertical="center"/>
    </xf>
    <xf numFmtId="43" fontId="7" fillId="4" borderId="26" xfId="1" applyNumberFormat="1" applyFont="1" applyFill="1" applyBorder="1"/>
    <xf numFmtId="43" fontId="7" fillId="4" borderId="1" xfId="1" applyNumberFormat="1" applyFont="1" applyFill="1" applyBorder="1"/>
    <xf numFmtId="170" fontId="10" fillId="0" borderId="15" xfId="1" applyNumberFormat="1" applyFont="1" applyFill="1" applyBorder="1" applyAlignment="1">
      <alignment horizontal="center" vertical="center"/>
    </xf>
    <xf numFmtId="170" fontId="10" fillId="0" borderId="50" xfId="1" applyNumberFormat="1" applyFont="1" applyFill="1" applyBorder="1" applyAlignment="1">
      <alignment horizontal="center" vertical="center"/>
    </xf>
    <xf numFmtId="170" fontId="10" fillId="0" borderId="51" xfId="1" applyNumberFormat="1" applyFont="1" applyFill="1" applyBorder="1" applyAlignment="1">
      <alignment horizontal="center" vertical="center"/>
    </xf>
    <xf numFmtId="170" fontId="10" fillId="0" borderId="72" xfId="1" applyNumberFormat="1" applyFont="1" applyFill="1" applyBorder="1" applyAlignment="1">
      <alignment horizontal="center" vertical="center"/>
    </xf>
    <xf numFmtId="43" fontId="7" fillId="4" borderId="49" xfId="1" applyNumberFormat="1" applyFont="1" applyFill="1" applyBorder="1"/>
    <xf numFmtId="43" fontId="7" fillId="4" borderId="64" xfId="1" applyNumberFormat="1" applyFont="1" applyFill="1" applyBorder="1"/>
    <xf numFmtId="168" fontId="10" fillId="0" borderId="50" xfId="0" applyNumberFormat="1" applyFont="1" applyBorder="1" applyAlignment="1">
      <alignment horizontal="center" vertical="center"/>
    </xf>
    <xf numFmtId="168" fontId="10" fillId="0" borderId="51" xfId="0" applyNumberFormat="1" applyFont="1" applyBorder="1" applyAlignment="1">
      <alignment horizontal="center" vertical="center"/>
    </xf>
    <xf numFmtId="168" fontId="10" fillId="0" borderId="58" xfId="0" applyNumberFormat="1" applyFont="1" applyBorder="1" applyAlignment="1">
      <alignment horizontal="center" vertical="center"/>
    </xf>
    <xf numFmtId="43" fontId="10" fillId="0" borderId="51" xfId="1" applyNumberFormat="1" applyFont="1" applyBorder="1"/>
    <xf numFmtId="43" fontId="7" fillId="4" borderId="26" xfId="1" applyNumberFormat="1" applyFont="1" applyFill="1" applyBorder="1" applyAlignment="1">
      <alignment horizontal="center" vertical="center" wrapText="1"/>
    </xf>
    <xf numFmtId="43" fontId="5" fillId="0" borderId="50" xfId="1" applyNumberFormat="1" applyFont="1" applyBorder="1"/>
    <xf numFmtId="43" fontId="5" fillId="0" borderId="51" xfId="1" applyNumberFormat="1" applyFont="1" applyBorder="1"/>
    <xf numFmtId="170" fontId="5" fillId="0" borderId="51" xfId="1" applyNumberFormat="1" applyFont="1" applyBorder="1" applyAlignment="1">
      <alignment horizontal="center" vertical="center"/>
    </xf>
    <xf numFmtId="170" fontId="5" fillId="0" borderId="72" xfId="1" applyNumberFormat="1" applyFont="1" applyBorder="1" applyAlignment="1">
      <alignment horizontal="center" vertical="center"/>
    </xf>
    <xf numFmtId="171" fontId="5" fillId="0" borderId="53" xfId="1" applyNumberFormat="1" applyFont="1" applyBorder="1" applyAlignment="1">
      <alignment horizontal="center" vertical="center"/>
    </xf>
    <xf numFmtId="164" fontId="7" fillId="4" borderId="55" xfId="1" applyNumberFormat="1" applyFont="1" applyFill="1" applyBorder="1" applyAlignment="1">
      <alignment horizontal="center"/>
    </xf>
    <xf numFmtId="165" fontId="7" fillId="4" borderId="55" xfId="1" applyNumberFormat="1" applyFont="1" applyFill="1" applyBorder="1" applyAlignment="1">
      <alignment horizontal="center" vertical="center"/>
    </xf>
    <xf numFmtId="164" fontId="7" fillId="4" borderId="55" xfId="2" applyNumberFormat="1" applyFont="1" applyFill="1" applyBorder="1"/>
    <xf numFmtId="164" fontId="10" fillId="0" borderId="50" xfId="1" applyNumberFormat="1" applyFont="1" applyBorder="1"/>
    <xf numFmtId="164" fontId="10" fillId="0" borderId="51" xfId="1" applyNumberFormat="1" applyFont="1" applyBorder="1"/>
    <xf numFmtId="168" fontId="10" fillId="0" borderId="72" xfId="0" applyNumberFormat="1" applyFont="1" applyBorder="1" applyAlignment="1">
      <alignment horizontal="center" vertical="center"/>
    </xf>
    <xf numFmtId="164" fontId="10" fillId="0" borderId="72" xfId="1" applyNumberFormat="1" applyFont="1" applyBorder="1"/>
    <xf numFmtId="170" fontId="10" fillId="0" borderId="51" xfId="1" applyNumberFormat="1" applyFont="1" applyBorder="1" applyAlignment="1">
      <alignment horizontal="center" vertical="center"/>
    </xf>
    <xf numFmtId="170" fontId="10" fillId="0" borderId="72" xfId="1" applyNumberFormat="1" applyFont="1" applyBorder="1" applyAlignment="1">
      <alignment horizontal="center" vertical="center"/>
    </xf>
    <xf numFmtId="171" fontId="10" fillId="0" borderId="53" xfId="0" applyNumberFormat="1" applyFont="1" applyBorder="1" applyAlignment="1">
      <alignment horizontal="center" vertical="center"/>
    </xf>
    <xf numFmtId="0" fontId="10" fillId="0" borderId="53" xfId="0" applyFont="1" applyBorder="1" applyAlignment="1">
      <alignment horizontal="center" vertical="center"/>
    </xf>
    <xf numFmtId="171" fontId="10" fillId="0" borderId="0" xfId="1" applyNumberFormat="1" applyFont="1" applyBorder="1" applyAlignment="1">
      <alignment horizontal="center" vertical="center"/>
    </xf>
    <xf numFmtId="171" fontId="10" fillId="0" borderId="53" xfId="1" applyNumberFormat="1" applyFont="1" applyBorder="1" applyAlignment="1">
      <alignment horizontal="center" vertical="center"/>
    </xf>
    <xf numFmtId="0" fontId="10" fillId="0" borderId="41" xfId="0" applyFont="1" applyBorder="1" applyAlignment="1">
      <alignment horizontal="center"/>
    </xf>
    <xf numFmtId="168" fontId="10" fillId="0" borderId="52" xfId="3" applyNumberFormat="1" applyFont="1" applyFill="1" applyBorder="1" applyAlignment="1">
      <alignment horizontal="center"/>
    </xf>
    <xf numFmtId="164" fontId="10" fillId="0" borderId="0" xfId="1" applyNumberFormat="1" applyFont="1" applyFill="1" applyBorder="1" applyAlignment="1">
      <alignment horizontal="center"/>
    </xf>
    <xf numFmtId="168" fontId="10" fillId="0" borderId="52" xfId="3" applyNumberFormat="1" applyFont="1" applyBorder="1" applyAlignment="1">
      <alignment horizontal="center"/>
    </xf>
    <xf numFmtId="168" fontId="10" fillId="0" borderId="3" xfId="3" applyNumberFormat="1" applyFont="1" applyBorder="1" applyAlignment="1">
      <alignment horizontal="center"/>
    </xf>
    <xf numFmtId="0" fontId="10" fillId="0" borderId="41" xfId="0" applyFont="1" applyBorder="1" applyAlignment="1">
      <alignment horizontal="left"/>
    </xf>
    <xf numFmtId="168" fontId="10" fillId="0" borderId="3" xfId="3" applyNumberFormat="1" applyFont="1" applyFill="1" applyBorder="1" applyAlignment="1">
      <alignment horizontal="center"/>
    </xf>
    <xf numFmtId="168" fontId="10" fillId="0" borderId="41" xfId="3" applyNumberFormat="1" applyFont="1" applyFill="1" applyBorder="1" applyAlignment="1">
      <alignment horizontal="center"/>
    </xf>
    <xf numFmtId="168" fontId="10" fillId="0" borderId="43" xfId="3" applyNumberFormat="1" applyFont="1" applyFill="1" applyBorder="1" applyAlignment="1">
      <alignment horizontal="center"/>
    </xf>
    <xf numFmtId="0" fontId="10" fillId="0" borderId="41" xfId="0" applyFont="1" applyBorder="1" applyAlignment="1">
      <alignment horizontal="left" vertical="center"/>
    </xf>
    <xf numFmtId="168" fontId="10" fillId="8" borderId="53" xfId="3" applyNumberFormat="1" applyFont="1" applyFill="1" applyBorder="1" applyAlignment="1">
      <alignment horizontal="center"/>
    </xf>
    <xf numFmtId="0" fontId="10" fillId="0" borderId="0" xfId="0" applyFont="1" applyBorder="1" applyAlignment="1">
      <alignment horizontal="center" vertical="center"/>
    </xf>
    <xf numFmtId="0" fontId="10" fillId="0" borderId="4" xfId="0" applyFont="1" applyBorder="1" applyAlignment="1">
      <alignment horizontal="left"/>
    </xf>
    <xf numFmtId="168" fontId="10" fillId="0" borderId="6" xfId="3" applyNumberFormat="1" applyFont="1" applyFill="1" applyBorder="1" applyAlignment="1">
      <alignment horizontal="center"/>
    </xf>
    <xf numFmtId="168" fontId="10" fillId="0" borderId="6" xfId="3" applyNumberFormat="1" applyFont="1" applyBorder="1" applyAlignment="1">
      <alignment horizontal="center"/>
    </xf>
    <xf numFmtId="168" fontId="10" fillId="0" borderId="61" xfId="3" applyNumberFormat="1" applyFont="1" applyBorder="1" applyAlignment="1">
      <alignment horizontal="center"/>
    </xf>
    <xf numFmtId="171" fontId="10" fillId="0" borderId="0" xfId="0" applyNumberFormat="1" applyFont="1" applyBorder="1" applyAlignment="1">
      <alignment horizontal="center" vertical="center"/>
    </xf>
    <xf numFmtId="164" fontId="7" fillId="4" borderId="44" xfId="1" applyNumberFormat="1" applyFont="1" applyFill="1" applyBorder="1" applyAlignment="1">
      <alignment horizontal="right"/>
    </xf>
    <xf numFmtId="164" fontId="7" fillId="4" borderId="43" xfId="1" applyNumberFormat="1" applyFont="1" applyFill="1" applyBorder="1" applyAlignment="1">
      <alignment horizontal="right"/>
    </xf>
    <xf numFmtId="164" fontId="10" fillId="0" borderId="58" xfId="1" applyNumberFormat="1" applyFont="1" applyBorder="1"/>
    <xf numFmtId="0" fontId="5" fillId="0" borderId="34" xfId="0" applyFont="1" applyBorder="1" applyAlignment="1">
      <alignment horizontal="center" vertical="center"/>
    </xf>
    <xf numFmtId="168" fontId="10" fillId="0" borderId="45" xfId="0" applyNumberFormat="1" applyFont="1" applyBorder="1" applyAlignment="1">
      <alignment horizontal="center" vertical="center"/>
    </xf>
    <xf numFmtId="0" fontId="10" fillId="0" borderId="34" xfId="0" applyFont="1" applyBorder="1" applyAlignment="1">
      <alignment horizontal="center" vertical="center"/>
    </xf>
    <xf numFmtId="168" fontId="10" fillId="0" borderId="52" xfId="3" applyNumberFormat="1" applyFont="1" applyFill="1" applyBorder="1" applyAlignment="1">
      <alignment horizontal="center" vertical="center"/>
    </xf>
    <xf numFmtId="168" fontId="10" fillId="0" borderId="3" xfId="3" applyNumberFormat="1" applyFont="1" applyFill="1" applyBorder="1" applyAlignment="1">
      <alignment horizontal="center" vertical="center"/>
    </xf>
    <xf numFmtId="168" fontId="10" fillId="0" borderId="0" xfId="1" applyNumberFormat="1" applyFont="1" applyFill="1" applyBorder="1" applyAlignment="1">
      <alignment horizontal="center"/>
    </xf>
    <xf numFmtId="168" fontId="10" fillId="0" borderId="41" xfId="3" applyNumberFormat="1" applyFont="1" applyFill="1" applyBorder="1" applyAlignment="1">
      <alignment horizontal="center" vertical="center"/>
    </xf>
    <xf numFmtId="168" fontId="10" fillId="8" borderId="53" xfId="3" applyNumberFormat="1" applyFont="1" applyFill="1" applyBorder="1" applyAlignment="1">
      <alignment horizontal="center" vertical="center"/>
    </xf>
    <xf numFmtId="172" fontId="10" fillId="0" borderId="12" xfId="0" applyNumberFormat="1" applyFont="1" applyFill="1" applyBorder="1" applyAlignment="1">
      <alignment horizontal="center" vertical="center"/>
    </xf>
    <xf numFmtId="168" fontId="10" fillId="8" borderId="52" xfId="3" applyNumberFormat="1" applyFont="1" applyFill="1" applyBorder="1" applyAlignment="1">
      <alignment horizontal="center" vertical="center"/>
    </xf>
    <xf numFmtId="164" fontId="7" fillId="4" borderId="60" xfId="1" applyNumberFormat="1" applyFont="1" applyFill="1" applyBorder="1" applyAlignment="1">
      <alignment horizontal="center" vertical="center" wrapText="1"/>
    </xf>
    <xf numFmtId="0" fontId="10" fillId="0" borderId="15" xfId="0" applyFont="1" applyFill="1" applyBorder="1" applyAlignment="1">
      <alignment horizontal="left" vertical="center"/>
    </xf>
    <xf numFmtId="171" fontId="10" fillId="0" borderId="15" xfId="0" applyNumberFormat="1" applyFont="1" applyFill="1" applyBorder="1" applyAlignment="1">
      <alignment horizontal="center" vertical="center"/>
    </xf>
    <xf numFmtId="170" fontId="10" fillId="9" borderId="6" xfId="1" applyNumberFormat="1" applyFont="1" applyFill="1" applyBorder="1" applyAlignment="1">
      <alignment horizontal="center" vertical="center"/>
    </xf>
    <xf numFmtId="0" fontId="14" fillId="9" borderId="6" xfId="0" applyFont="1" applyFill="1" applyBorder="1" applyAlignment="1">
      <alignment horizontal="center" vertical="center"/>
    </xf>
    <xf numFmtId="0" fontId="9" fillId="8" borderId="0" xfId="0" applyFont="1" applyFill="1" applyAlignment="1">
      <alignment horizontal="left" vertical="top"/>
    </xf>
    <xf numFmtId="0" fontId="5" fillId="8" borderId="0" xfId="0" applyFont="1" applyFill="1"/>
    <xf numFmtId="170" fontId="10" fillId="9" borderId="12" xfId="1" applyNumberFormat="1" applyFont="1" applyFill="1" applyBorder="1" applyAlignment="1">
      <alignment horizontal="center" vertical="center"/>
    </xf>
    <xf numFmtId="171" fontId="10" fillId="9" borderId="12" xfId="1" applyNumberFormat="1" applyFont="1" applyFill="1" applyBorder="1" applyAlignment="1">
      <alignment horizontal="center" vertical="center"/>
    </xf>
    <xf numFmtId="171" fontId="5" fillId="0" borderId="0" xfId="1" applyNumberFormat="1" applyFont="1" applyBorder="1" applyAlignment="1">
      <alignment horizontal="center" vertical="center"/>
    </xf>
    <xf numFmtId="171" fontId="10" fillId="0" borderId="53" xfId="1" applyNumberFormat="1" applyFont="1" applyFill="1" applyBorder="1" applyAlignment="1">
      <alignment horizontal="center" vertical="center"/>
    </xf>
    <xf numFmtId="43" fontId="10" fillId="4" borderId="50" xfId="0" applyNumberFormat="1" applyFont="1" applyFill="1" applyBorder="1"/>
    <xf numFmtId="43" fontId="10" fillId="4" borderId="51" xfId="0" applyNumberFormat="1" applyFont="1" applyFill="1" applyBorder="1"/>
    <xf numFmtId="43" fontId="10" fillId="4" borderId="58" xfId="0" applyNumberFormat="1" applyFont="1" applyFill="1" applyBorder="1"/>
    <xf numFmtId="43" fontId="7" fillId="4" borderId="3" xfId="0" applyNumberFormat="1" applyFont="1" applyFill="1" applyBorder="1"/>
    <xf numFmtId="0" fontId="7" fillId="3" borderId="20" xfId="0" applyFont="1" applyFill="1" applyBorder="1" applyAlignment="1">
      <alignment horizontal="center" vertical="center"/>
    </xf>
    <xf numFmtId="43" fontId="10" fillId="0" borderId="50" xfId="1" applyNumberFormat="1" applyFont="1" applyBorder="1"/>
    <xf numFmtId="43" fontId="10" fillId="0" borderId="58" xfId="1" applyNumberFormat="1" applyFont="1" applyBorder="1"/>
    <xf numFmtId="171" fontId="10" fillId="0" borderId="53" xfId="1" applyNumberFormat="1" applyFont="1" applyFill="1" applyBorder="1" applyAlignment="1">
      <alignment horizontal="center"/>
    </xf>
    <xf numFmtId="43" fontId="13" fillId="0" borderId="34" xfId="0" applyNumberFormat="1" applyFont="1" applyFill="1" applyBorder="1" applyAlignment="1">
      <alignment vertical="center"/>
    </xf>
    <xf numFmtId="43" fontId="7" fillId="4" borderId="50" xfId="0" applyNumberFormat="1" applyFont="1" applyFill="1" applyBorder="1"/>
    <xf numFmtId="43" fontId="13" fillId="4" borderId="54" xfId="0" applyNumberFormat="1" applyFont="1" applyFill="1" applyBorder="1" applyAlignment="1">
      <alignment vertical="center"/>
    </xf>
    <xf numFmtId="43" fontId="13" fillId="4" borderId="48" xfId="0" applyNumberFormat="1" applyFont="1" applyFill="1" applyBorder="1" applyAlignment="1">
      <alignment vertical="center"/>
    </xf>
    <xf numFmtId="43" fontId="13" fillId="4" borderId="50" xfId="0" applyNumberFormat="1" applyFont="1" applyFill="1" applyBorder="1" applyAlignment="1">
      <alignment vertical="center"/>
    </xf>
    <xf numFmtId="170" fontId="10" fillId="0" borderId="58" xfId="1" applyNumberFormat="1" applyFont="1" applyFill="1" applyBorder="1" applyAlignment="1">
      <alignment horizontal="center" vertical="center"/>
    </xf>
    <xf numFmtId="0" fontId="7" fillId="3" borderId="21" xfId="0" applyFont="1" applyFill="1" applyBorder="1" applyAlignment="1">
      <alignment horizontal="center" vertical="center"/>
    </xf>
    <xf numFmtId="0" fontId="7" fillId="3" borderId="48" xfId="0" applyFont="1" applyFill="1" applyBorder="1" applyAlignment="1">
      <alignment horizontal="center" vertical="center" wrapText="1"/>
    </xf>
    <xf numFmtId="0" fontId="7" fillId="3" borderId="22" xfId="0" applyFont="1" applyFill="1" applyBorder="1" applyAlignment="1">
      <alignment horizontal="center" vertical="center" wrapText="1"/>
    </xf>
    <xf numFmtId="43" fontId="15" fillId="4" borderId="54" xfId="0" applyNumberFormat="1" applyFont="1" applyFill="1" applyBorder="1" applyAlignment="1">
      <alignment vertical="center"/>
    </xf>
    <xf numFmtId="43" fontId="15" fillId="4" borderId="48" xfId="0" applyNumberFormat="1" applyFont="1" applyFill="1" applyBorder="1" applyAlignment="1">
      <alignment vertical="center"/>
    </xf>
    <xf numFmtId="0" fontId="9" fillId="0" borderId="4" xfId="0" applyFont="1" applyBorder="1" applyAlignment="1">
      <alignment vertical="center"/>
    </xf>
    <xf numFmtId="0" fontId="9" fillId="0" borderId="33" xfId="0" applyFont="1" applyBorder="1" applyAlignment="1">
      <alignment vertical="center"/>
    </xf>
    <xf numFmtId="166" fontId="9" fillId="0" borderId="10" xfId="0" applyNumberFormat="1" applyFont="1" applyBorder="1" applyAlignment="1">
      <alignment vertical="center"/>
    </xf>
    <xf numFmtId="166" fontId="9" fillId="0" borderId="11" xfId="0" applyNumberFormat="1" applyFont="1" applyBorder="1" applyAlignment="1">
      <alignment vertical="center"/>
    </xf>
    <xf numFmtId="166" fontId="9" fillId="0" borderId="34" xfId="0" applyNumberFormat="1" applyFont="1" applyBorder="1" applyAlignment="1">
      <alignment vertical="center"/>
    </xf>
    <xf numFmtId="166" fontId="9" fillId="0" borderId="35" xfId="0" applyNumberFormat="1" applyFont="1" applyFill="1" applyBorder="1" applyAlignment="1">
      <alignment vertical="center"/>
    </xf>
    <xf numFmtId="166" fontId="9" fillId="0" borderId="36" xfId="0" applyNumberFormat="1" applyFont="1" applyFill="1" applyBorder="1" applyAlignment="1">
      <alignment vertical="center"/>
    </xf>
    <xf numFmtId="166" fontId="9" fillId="0" borderId="4" xfId="0" applyNumberFormat="1" applyFont="1" applyBorder="1" applyAlignment="1">
      <alignment vertical="center"/>
    </xf>
    <xf numFmtId="166" fontId="9" fillId="0" borderId="29" xfId="0" applyNumberFormat="1" applyFont="1" applyBorder="1" applyAlignment="1">
      <alignment vertical="center"/>
    </xf>
    <xf numFmtId="2" fontId="9" fillId="0" borderId="4" xfId="0" applyNumberFormat="1" applyFont="1" applyBorder="1" applyAlignment="1">
      <alignment vertical="center"/>
    </xf>
    <xf numFmtId="2" fontId="9" fillId="0" borderId="29" xfId="0" applyNumberFormat="1" applyFont="1" applyBorder="1" applyAlignment="1">
      <alignment vertical="center"/>
    </xf>
    <xf numFmtId="2" fontId="9" fillId="0" borderId="5" xfId="0" applyNumberFormat="1" applyFont="1" applyBorder="1" applyAlignment="1">
      <alignment vertical="center"/>
    </xf>
    <xf numFmtId="0" fontId="9" fillId="0" borderId="13" xfId="0" applyFont="1" applyBorder="1" applyAlignment="1">
      <alignment vertical="center"/>
    </xf>
    <xf numFmtId="0" fontId="9" fillId="0" borderId="36" xfId="0" applyFont="1" applyBorder="1" applyAlignment="1">
      <alignment vertical="center"/>
    </xf>
    <xf numFmtId="166" fontId="9" fillId="0" borderId="13" xfId="0" applyNumberFormat="1" applyFont="1" applyBorder="1" applyAlignment="1">
      <alignment vertical="center"/>
    </xf>
    <xf numFmtId="166" fontId="9" fillId="0" borderId="14" xfId="0" applyNumberFormat="1" applyFont="1" applyBorder="1" applyAlignment="1">
      <alignment vertical="center"/>
    </xf>
    <xf numFmtId="166" fontId="9" fillId="0" borderId="35" xfId="0" applyNumberFormat="1" applyFont="1" applyBorder="1" applyAlignment="1">
      <alignment vertical="center"/>
    </xf>
    <xf numFmtId="166" fontId="9" fillId="0" borderId="37" xfId="0" applyNumberFormat="1" applyFont="1" applyBorder="1" applyAlignment="1">
      <alignment vertical="center"/>
    </xf>
    <xf numFmtId="2" fontId="9" fillId="0" borderId="13" xfId="0" applyNumberFormat="1" applyFont="1" applyBorder="1" applyAlignment="1">
      <alignment vertical="center"/>
    </xf>
    <xf numFmtId="2" fontId="9" fillId="0" borderId="37" xfId="0" applyNumberFormat="1" applyFont="1" applyBorder="1" applyAlignment="1">
      <alignment vertical="center"/>
    </xf>
    <xf numFmtId="2" fontId="9" fillId="0" borderId="14" xfId="0" applyNumberFormat="1" applyFont="1" applyBorder="1" applyAlignment="1">
      <alignment vertical="center"/>
    </xf>
    <xf numFmtId="0" fontId="9" fillId="0" borderId="36" xfId="0" applyFont="1" applyBorder="1" applyAlignment="1">
      <alignment vertical="center" wrapText="1"/>
    </xf>
    <xf numFmtId="43" fontId="9" fillId="0" borderId="13" xfId="1" applyFont="1" applyBorder="1" applyAlignment="1">
      <alignment vertical="center"/>
    </xf>
    <xf numFmtId="4" fontId="9" fillId="0" borderId="37" xfId="0" applyNumberFormat="1" applyFont="1" applyBorder="1" applyAlignment="1">
      <alignment vertical="center"/>
    </xf>
    <xf numFmtId="4" fontId="9" fillId="0" borderId="13" xfId="0" applyNumberFormat="1" applyFont="1" applyBorder="1" applyAlignment="1">
      <alignment vertical="center"/>
    </xf>
    <xf numFmtId="4" fontId="9" fillId="0" borderId="65" xfId="0" applyNumberFormat="1" applyFont="1" applyBorder="1" applyAlignment="1">
      <alignment vertical="center"/>
    </xf>
    <xf numFmtId="4" fontId="9" fillId="0" borderId="14" xfId="0" applyNumberFormat="1" applyFont="1" applyBorder="1" applyAlignment="1">
      <alignment vertical="center"/>
    </xf>
    <xf numFmtId="2" fontId="9" fillId="0" borderId="35" xfId="0" applyNumberFormat="1" applyFont="1" applyBorder="1" applyAlignment="1">
      <alignment vertical="center"/>
    </xf>
    <xf numFmtId="4" fontId="9" fillId="0" borderId="36" xfId="0" applyNumberFormat="1" applyFont="1" applyBorder="1" applyAlignment="1">
      <alignment vertical="center"/>
    </xf>
    <xf numFmtId="4" fontId="9" fillId="0" borderId="55" xfId="0" applyNumberFormat="1" applyFont="1" applyBorder="1" applyAlignment="1">
      <alignment vertical="center"/>
    </xf>
    <xf numFmtId="0" fontId="9" fillId="0" borderId="13" xfId="0" applyFont="1" applyBorder="1" applyAlignment="1">
      <alignment vertical="center" wrapText="1"/>
    </xf>
    <xf numFmtId="0" fontId="9" fillId="0" borderId="15" xfId="0" applyFont="1" applyBorder="1" applyAlignment="1">
      <alignment vertical="center"/>
    </xf>
    <xf numFmtId="0" fontId="9" fillId="0" borderId="14" xfId="0" applyFont="1" applyBorder="1" applyAlignment="1">
      <alignment vertical="center"/>
    </xf>
    <xf numFmtId="0" fontId="9" fillId="0" borderId="35" xfId="0" applyFont="1" applyBorder="1" applyAlignment="1">
      <alignment vertical="center"/>
    </xf>
    <xf numFmtId="0" fontId="9" fillId="0" borderId="16" xfId="0" applyFont="1" applyBorder="1" applyAlignment="1">
      <alignment vertical="center"/>
    </xf>
    <xf numFmtId="0" fontId="9" fillId="0" borderId="38" xfId="0" applyFont="1" applyBorder="1" applyAlignment="1">
      <alignment vertical="center"/>
    </xf>
    <xf numFmtId="0" fontId="9" fillId="0" borderId="17" xfId="0" applyFont="1" applyBorder="1" applyAlignment="1">
      <alignment vertical="center"/>
    </xf>
    <xf numFmtId="0" fontId="9" fillId="0" borderId="39" xfId="0" applyFont="1" applyBorder="1" applyAlignment="1">
      <alignment vertical="center"/>
    </xf>
    <xf numFmtId="2" fontId="9" fillId="0" borderId="39" xfId="0" applyNumberFormat="1" applyFont="1" applyBorder="1" applyAlignment="1">
      <alignment vertical="center"/>
    </xf>
    <xf numFmtId="2" fontId="9" fillId="0" borderId="57" xfId="0" applyNumberFormat="1" applyFont="1" applyBorder="1" applyAlignment="1">
      <alignment vertical="center"/>
    </xf>
    <xf numFmtId="2" fontId="9" fillId="0" borderId="16" xfId="0" applyNumberFormat="1" applyFont="1" applyBorder="1" applyAlignment="1">
      <alignment vertical="center"/>
    </xf>
    <xf numFmtId="2" fontId="9" fillId="0" borderId="17" xfId="0" applyNumberFormat="1" applyFont="1" applyBorder="1" applyAlignment="1">
      <alignment vertical="center"/>
    </xf>
    <xf numFmtId="0" fontId="9" fillId="0" borderId="7" xfId="0" applyFont="1" applyBorder="1" applyAlignment="1">
      <alignment vertical="center"/>
    </xf>
    <xf numFmtId="0" fontId="9" fillId="0" borderId="40" xfId="0" applyFont="1" applyBorder="1" applyAlignment="1">
      <alignment vertical="center"/>
    </xf>
    <xf numFmtId="166" fontId="9" fillId="0" borderId="7" xfId="0" applyNumberFormat="1" applyFont="1" applyBorder="1" applyAlignment="1">
      <alignment vertical="center"/>
    </xf>
    <xf numFmtId="166" fontId="9" fillId="0" borderId="8" xfId="0" applyNumberFormat="1" applyFont="1" applyBorder="1" applyAlignment="1">
      <alignment vertical="center"/>
    </xf>
    <xf numFmtId="166" fontId="9" fillId="0" borderId="31" xfId="0" applyNumberFormat="1" applyFont="1" applyBorder="1" applyAlignment="1">
      <alignment vertical="center"/>
    </xf>
    <xf numFmtId="166" fontId="8" fillId="4" borderId="41" xfId="0" applyNumberFormat="1" applyFont="1" applyFill="1" applyBorder="1" applyAlignment="1">
      <alignment vertical="center"/>
    </xf>
    <xf numFmtId="166" fontId="8" fillId="4" borderId="42" xfId="0" applyNumberFormat="1" applyFont="1" applyFill="1" applyBorder="1" applyAlignment="1">
      <alignment vertical="center"/>
    </xf>
    <xf numFmtId="166" fontId="8" fillId="4" borderId="43" xfId="0" applyNumberFormat="1" applyFont="1" applyFill="1" applyBorder="1" applyAlignment="1">
      <alignment vertical="center"/>
    </xf>
    <xf numFmtId="166" fontId="8" fillId="4" borderId="3" xfId="0" applyNumberFormat="1" applyFont="1" applyFill="1" applyBorder="1" applyAlignment="1">
      <alignment vertical="center"/>
    </xf>
    <xf numFmtId="4" fontId="8" fillId="4" borderId="3" xfId="0" applyNumberFormat="1" applyFont="1" applyFill="1" applyBorder="1" applyAlignment="1">
      <alignment vertical="center"/>
    </xf>
    <xf numFmtId="166" fontId="8" fillId="4" borderId="74" xfId="0" applyNumberFormat="1" applyFont="1" applyFill="1" applyBorder="1" applyAlignment="1">
      <alignment vertical="center"/>
    </xf>
    <xf numFmtId="0" fontId="7" fillId="3" borderId="21" xfId="0" applyFont="1" applyFill="1" applyBorder="1" applyAlignment="1">
      <alignment horizontal="center" vertical="center"/>
    </xf>
    <xf numFmtId="0" fontId="7" fillId="3" borderId="76" xfId="0" applyFont="1" applyFill="1" applyBorder="1" applyAlignment="1">
      <alignment horizontal="center" vertical="center" wrapText="1"/>
    </xf>
    <xf numFmtId="0" fontId="7" fillId="3" borderId="1" xfId="0" applyFont="1" applyFill="1" applyBorder="1" applyAlignment="1">
      <alignment horizontal="center"/>
    </xf>
    <xf numFmtId="0" fontId="7" fillId="3" borderId="3" xfId="0" applyFont="1" applyFill="1" applyBorder="1" applyAlignment="1">
      <alignment horizontal="center"/>
    </xf>
    <xf numFmtId="0" fontId="7" fillId="3" borderId="48" xfId="0" applyFont="1" applyFill="1" applyBorder="1" applyAlignment="1">
      <alignment horizontal="center" vertical="center" wrapText="1"/>
    </xf>
    <xf numFmtId="0" fontId="7" fillId="4" borderId="1" xfId="0" applyFont="1" applyFill="1" applyBorder="1" applyAlignment="1">
      <alignment horizontal="center"/>
    </xf>
    <xf numFmtId="0" fontId="7" fillId="3" borderId="22" xfId="0" applyFont="1" applyFill="1" applyBorder="1" applyAlignment="1">
      <alignment horizontal="center" vertical="center" wrapText="1"/>
    </xf>
    <xf numFmtId="0" fontId="7" fillId="4" borderId="41" xfId="0" applyFont="1" applyFill="1" applyBorder="1" applyAlignment="1">
      <alignment horizontal="center"/>
    </xf>
    <xf numFmtId="0" fontId="7" fillId="3" borderId="22" xfId="0" applyFont="1" applyFill="1" applyBorder="1" applyAlignment="1">
      <alignment horizontal="center" vertical="center" wrapText="1"/>
    </xf>
    <xf numFmtId="43" fontId="10" fillId="0" borderId="51" xfId="1" applyNumberFormat="1" applyFont="1" applyFill="1" applyBorder="1" applyAlignment="1">
      <alignment horizontal="center" vertical="center"/>
    </xf>
    <xf numFmtId="0" fontId="7" fillId="3" borderId="22" xfId="0" applyFont="1" applyFill="1" applyBorder="1" applyAlignment="1">
      <alignment horizontal="center" vertical="center" wrapText="1"/>
    </xf>
    <xf numFmtId="0" fontId="6" fillId="3" borderId="8" xfId="4" applyFont="1" applyFill="1" applyBorder="1" applyAlignment="1">
      <alignment horizontal="center" vertical="center"/>
    </xf>
    <xf numFmtId="0" fontId="9" fillId="0" borderId="13" xfId="7" applyFont="1" applyFill="1" applyBorder="1" applyAlignment="1">
      <alignment vertical="center"/>
    </xf>
    <xf numFmtId="0" fontId="9" fillId="0" borderId="36" xfId="7" applyFont="1" applyFill="1" applyBorder="1" applyAlignment="1">
      <alignment vertical="center" wrapText="1"/>
    </xf>
    <xf numFmtId="0" fontId="9" fillId="0" borderId="36" xfId="7" applyFont="1" applyBorder="1" applyAlignment="1">
      <alignment vertical="center"/>
    </xf>
    <xf numFmtId="0" fontId="9" fillId="0" borderId="36" xfId="7" applyFont="1" applyFill="1" applyBorder="1" applyAlignment="1">
      <alignment vertical="center"/>
    </xf>
    <xf numFmtId="0" fontId="9" fillId="0" borderId="13" xfId="7" applyFont="1" applyBorder="1" applyAlignment="1">
      <alignment vertical="center"/>
    </xf>
    <xf numFmtId="0" fontId="9" fillId="0" borderId="16" xfId="7" applyFont="1" applyFill="1" applyBorder="1" applyAlignment="1">
      <alignment vertical="center"/>
    </xf>
    <xf numFmtId="0" fontId="6" fillId="0" borderId="7" xfId="4" applyFont="1" applyFill="1" applyBorder="1" applyAlignment="1">
      <alignment horizontal="center" vertical="center"/>
    </xf>
    <xf numFmtId="165" fontId="11" fillId="0" borderId="9" xfId="5" applyNumberFormat="1" applyFont="1" applyBorder="1" applyAlignment="1">
      <alignment vertical="center"/>
    </xf>
    <xf numFmtId="165" fontId="5" fillId="0" borderId="9" xfId="5" applyNumberFormat="1" applyFont="1" applyFill="1" applyBorder="1" applyAlignment="1">
      <alignment vertical="center"/>
    </xf>
    <xf numFmtId="165" fontId="6" fillId="4" borderId="8" xfId="5" applyNumberFormat="1" applyFont="1" applyFill="1" applyBorder="1" applyAlignment="1">
      <alignment vertical="center"/>
    </xf>
    <xf numFmtId="4" fontId="8" fillId="4" borderId="41" xfId="0" applyNumberFormat="1" applyFont="1" applyFill="1" applyBorder="1" applyAlignment="1">
      <alignment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4" borderId="41" xfId="0" applyFont="1" applyFill="1" applyBorder="1" applyAlignment="1">
      <alignment horizontal="center"/>
    </xf>
    <xf numFmtId="0" fontId="16" fillId="5" borderId="41" xfId="0" applyFont="1" applyFill="1" applyBorder="1" applyAlignment="1">
      <alignment horizontal="center" vertical="center"/>
    </xf>
    <xf numFmtId="0" fontId="16" fillId="5" borderId="52"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53" xfId="0" applyFont="1" applyFill="1" applyBorder="1" applyAlignment="1">
      <alignment horizontal="center" vertical="center"/>
    </xf>
    <xf numFmtId="0" fontId="16" fillId="5" borderId="76"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53" xfId="0" applyFont="1" applyFill="1" applyBorder="1" applyAlignment="1">
      <alignment horizontal="center" vertical="center" wrapText="1"/>
    </xf>
    <xf numFmtId="0" fontId="18" fillId="0" borderId="26" xfId="0" applyFont="1" applyBorder="1"/>
    <xf numFmtId="4" fontId="18" fillId="0" borderId="12" xfId="1" applyNumberFormat="1" applyFont="1" applyFill="1" applyBorder="1" applyAlignment="1">
      <alignment horizontal="right"/>
    </xf>
    <xf numFmtId="4" fontId="18" fillId="0" borderId="34" xfId="1" applyNumberFormat="1" applyFont="1" applyFill="1" applyBorder="1" applyAlignment="1">
      <alignment horizontal="right"/>
    </xf>
    <xf numFmtId="4" fontId="18" fillId="0" borderId="69" xfId="1" applyNumberFormat="1" applyFont="1" applyFill="1" applyBorder="1" applyAlignment="1">
      <alignment horizontal="right"/>
    </xf>
    <xf numFmtId="4" fontId="16" fillId="10" borderId="26" xfId="1" applyNumberFormat="1" applyFont="1" applyFill="1" applyBorder="1" applyAlignment="1">
      <alignment horizontal="right"/>
    </xf>
    <xf numFmtId="170" fontId="18" fillId="0" borderId="50" xfId="1" applyNumberFormat="1" applyFont="1" applyFill="1" applyBorder="1" applyAlignment="1">
      <alignment horizontal="center" vertical="center"/>
    </xf>
    <xf numFmtId="0" fontId="18" fillId="0" borderId="10" xfId="0" applyFont="1" applyBorder="1"/>
    <xf numFmtId="43" fontId="10" fillId="0" borderId="37" xfId="1" applyFont="1" applyBorder="1"/>
    <xf numFmtId="43" fontId="16" fillId="10" borderId="26" xfId="1" applyFont="1" applyFill="1" applyBorder="1" applyAlignment="1">
      <alignment horizontal="right" vertical="center"/>
    </xf>
    <xf numFmtId="170" fontId="18" fillId="0" borderId="51" xfId="1" applyNumberFormat="1" applyFont="1" applyFill="1" applyBorder="1" applyAlignment="1">
      <alignment horizontal="right" vertical="center"/>
    </xf>
    <xf numFmtId="0" fontId="18" fillId="0" borderId="55" xfId="0" applyFont="1" applyBorder="1"/>
    <xf numFmtId="4" fontId="18" fillId="0" borderId="15" xfId="1" applyNumberFormat="1" applyFont="1" applyFill="1" applyBorder="1" applyAlignment="1">
      <alignment horizontal="right"/>
    </xf>
    <xf numFmtId="4" fontId="18" fillId="0" borderId="35" xfId="1" applyNumberFormat="1" applyFont="1" applyFill="1" applyBorder="1" applyAlignment="1">
      <alignment horizontal="right"/>
    </xf>
    <xf numFmtId="4" fontId="18" fillId="0" borderId="36" xfId="1" applyNumberFormat="1" applyFont="1" applyFill="1" applyBorder="1" applyAlignment="1">
      <alignment horizontal="right"/>
    </xf>
    <xf numFmtId="0" fontId="18" fillId="0" borderId="13" xfId="0" applyFont="1" applyBorder="1"/>
    <xf numFmtId="0" fontId="18" fillId="0" borderId="15" xfId="1" applyNumberFormat="1" applyFont="1" applyFill="1" applyBorder="1" applyAlignment="1">
      <alignment horizontal="right" vertical="center"/>
    </xf>
    <xf numFmtId="2" fontId="18" fillId="0" borderId="15" xfId="1" applyNumberFormat="1" applyFont="1" applyFill="1" applyBorder="1" applyAlignment="1">
      <alignment horizontal="right" vertical="center"/>
    </xf>
    <xf numFmtId="4" fontId="18" fillId="0" borderId="15" xfId="1" applyNumberFormat="1" applyFont="1" applyFill="1" applyBorder="1" applyAlignment="1">
      <alignment horizontal="right" vertical="center"/>
    </xf>
    <xf numFmtId="4" fontId="18" fillId="0" borderId="37" xfId="1" applyNumberFormat="1" applyFont="1" applyFill="1" applyBorder="1" applyAlignment="1">
      <alignment horizontal="right" vertical="center"/>
    </xf>
    <xf numFmtId="4" fontId="18" fillId="0" borderId="37" xfId="1" applyNumberFormat="1" applyFont="1" applyFill="1" applyBorder="1" applyAlignment="1">
      <alignment horizontal="right"/>
    </xf>
    <xf numFmtId="4" fontId="18" fillId="0" borderId="20" xfId="1" applyNumberFormat="1" applyFont="1" applyFill="1" applyBorder="1" applyAlignment="1">
      <alignment horizontal="right"/>
    </xf>
    <xf numFmtId="173" fontId="18" fillId="0" borderId="15" xfId="1" applyNumberFormat="1" applyFont="1" applyFill="1" applyBorder="1" applyAlignment="1">
      <alignment horizontal="right" vertical="center"/>
    </xf>
    <xf numFmtId="0" fontId="18" fillId="0" borderId="56" xfId="0" applyFont="1" applyBorder="1"/>
    <xf numFmtId="0" fontId="18" fillId="0" borderId="16" xfId="0" applyFont="1" applyBorder="1"/>
    <xf numFmtId="0" fontId="16" fillId="10" borderId="1" xfId="0" applyFont="1" applyFill="1" applyBorder="1" applyAlignment="1">
      <alignment horizontal="center"/>
    </xf>
    <xf numFmtId="4" fontId="16" fillId="10" borderId="52" xfId="1" applyNumberFormat="1" applyFont="1" applyFill="1" applyBorder="1" applyAlignment="1">
      <alignment horizontal="right"/>
    </xf>
    <xf numFmtId="4" fontId="16" fillId="10" borderId="43" xfId="1" applyNumberFormat="1" applyFont="1" applyFill="1" applyBorder="1" applyAlignment="1">
      <alignment horizontal="right"/>
    </xf>
    <xf numFmtId="4" fontId="16" fillId="10" borderId="1" xfId="1" applyNumberFormat="1" applyFont="1" applyFill="1" applyBorder="1" applyAlignment="1">
      <alignment horizontal="right"/>
    </xf>
    <xf numFmtId="171" fontId="18" fillId="0" borderId="53" xfId="1" applyNumberFormat="1" applyFont="1" applyFill="1" applyBorder="1" applyAlignment="1">
      <alignment horizontal="center"/>
    </xf>
    <xf numFmtId="0" fontId="16" fillId="10" borderId="41" xfId="0" applyFont="1" applyFill="1" applyBorder="1"/>
    <xf numFmtId="43" fontId="16" fillId="10" borderId="52" xfId="0" applyNumberFormat="1" applyFont="1" applyFill="1" applyBorder="1" applyAlignment="1">
      <alignment horizontal="right" vertical="center"/>
    </xf>
    <xf numFmtId="43" fontId="16" fillId="10" borderId="43" xfId="0" applyNumberFormat="1" applyFont="1" applyFill="1" applyBorder="1" applyAlignment="1">
      <alignment horizontal="right" vertical="center"/>
    </xf>
    <xf numFmtId="43" fontId="16" fillId="10" borderId="1" xfId="1" applyFont="1" applyFill="1" applyBorder="1" applyAlignment="1">
      <alignment horizontal="right" vertical="center"/>
    </xf>
    <xf numFmtId="171" fontId="18" fillId="0" borderId="53" xfId="1" applyNumberFormat="1" applyFont="1" applyFill="1" applyBorder="1" applyAlignment="1">
      <alignment horizontal="right"/>
    </xf>
    <xf numFmtId="0" fontId="18" fillId="0" borderId="12" xfId="0" applyFont="1" applyBorder="1" applyAlignment="1">
      <alignment horizontal="left" vertical="center"/>
    </xf>
    <xf numFmtId="170" fontId="18" fillId="0" borderId="12" xfId="1" applyNumberFormat="1" applyFont="1" applyFill="1" applyBorder="1" applyAlignment="1">
      <alignment horizontal="center" vertical="center"/>
    </xf>
    <xf numFmtId="171" fontId="18" fillId="0" borderId="12" xfId="1" applyNumberFormat="1" applyFont="1" applyFill="1" applyBorder="1" applyAlignment="1">
      <alignment horizontal="center" vertical="center"/>
    </xf>
    <xf numFmtId="43" fontId="18" fillId="0" borderId="0" xfId="1" applyFont="1" applyFill="1" applyBorder="1" applyAlignment="1">
      <alignment horizontal="right" vertical="center"/>
    </xf>
    <xf numFmtId="0" fontId="19" fillId="0" borderId="0" xfId="0" applyFont="1"/>
    <xf numFmtId="0" fontId="12" fillId="0" borderId="0" xfId="0" applyFont="1" applyAlignment="1">
      <alignment horizontal="left"/>
    </xf>
    <xf numFmtId="0" fontId="12" fillId="0" borderId="0" xfId="0" applyFont="1"/>
    <xf numFmtId="0" fontId="17" fillId="0" borderId="0" xfId="0" applyFont="1" applyAlignment="1">
      <alignment horizontal="left"/>
    </xf>
    <xf numFmtId="0" fontId="12" fillId="0" borderId="0" xfId="0" quotePrefix="1" applyFont="1" applyAlignment="1">
      <alignment horizontal="left"/>
    </xf>
    <xf numFmtId="0" fontId="10" fillId="7" borderId="26" xfId="0" applyFont="1" applyFill="1" applyBorder="1"/>
    <xf numFmtId="2" fontId="10" fillId="7" borderId="12" xfId="0" applyNumberFormat="1" applyFont="1" applyFill="1" applyBorder="1" applyAlignment="1">
      <alignment horizontal="center"/>
    </xf>
    <xf numFmtId="2" fontId="10" fillId="7" borderId="15" xfId="1" applyNumberFormat="1" applyFont="1" applyFill="1" applyBorder="1" applyAlignment="1">
      <alignment horizontal="center"/>
    </xf>
    <xf numFmtId="2" fontId="10" fillId="7" borderId="6" xfId="1" applyNumberFormat="1" applyFont="1" applyFill="1" applyBorder="1" applyAlignment="1">
      <alignment horizontal="center"/>
    </xf>
    <xf numFmtId="2" fontId="10" fillId="7" borderId="34" xfId="0" applyNumberFormat="1" applyFont="1" applyFill="1" applyBorder="1" applyAlignment="1">
      <alignment horizontal="center" vertical="center"/>
    </xf>
    <xf numFmtId="2" fontId="10" fillId="7" borderId="49" xfId="1" applyNumberFormat="1" applyFont="1" applyFill="1" applyBorder="1" applyAlignment="1">
      <alignment horizontal="center"/>
    </xf>
    <xf numFmtId="2" fontId="10" fillId="7" borderId="37" xfId="1" applyNumberFormat="1" applyFont="1" applyFill="1" applyBorder="1" applyAlignment="1">
      <alignment horizontal="center"/>
    </xf>
    <xf numFmtId="0" fontId="10" fillId="7" borderId="55" xfId="0" applyFont="1" applyFill="1" applyBorder="1"/>
    <xf numFmtId="2" fontId="10" fillId="7" borderId="15" xfId="0" applyNumberFormat="1" applyFont="1" applyFill="1" applyBorder="1" applyAlignment="1">
      <alignment horizontal="center"/>
    </xf>
    <xf numFmtId="2" fontId="10" fillId="0" borderId="15" xfId="0" applyNumberFormat="1" applyFont="1" applyBorder="1" applyAlignment="1">
      <alignment horizontal="center"/>
    </xf>
    <xf numFmtId="0" fontId="10" fillId="7" borderId="56" xfId="0" applyFont="1" applyFill="1" applyBorder="1"/>
    <xf numFmtId="2" fontId="10" fillId="7" borderId="59" xfId="0" applyNumberFormat="1" applyFont="1" applyFill="1" applyBorder="1" applyAlignment="1">
      <alignment horizontal="center"/>
    </xf>
    <xf numFmtId="2" fontId="10" fillId="7" borderId="59" xfId="1" applyNumberFormat="1" applyFont="1" applyFill="1" applyBorder="1" applyAlignment="1">
      <alignment horizontal="center"/>
    </xf>
    <xf numFmtId="2" fontId="10" fillId="7" borderId="57" xfId="1" applyNumberFormat="1" applyFont="1" applyFill="1" applyBorder="1" applyAlignment="1">
      <alignment horizontal="center"/>
    </xf>
    <xf numFmtId="0" fontId="10" fillId="7" borderId="41" xfId="0" applyFont="1" applyFill="1" applyBorder="1" applyAlignment="1">
      <alignment horizontal="left" vertical="center"/>
    </xf>
    <xf numFmtId="0" fontId="16" fillId="5" borderId="1" xfId="0" applyFont="1" applyFill="1" applyBorder="1" applyAlignment="1">
      <alignment horizontal="center"/>
    </xf>
    <xf numFmtId="0" fontId="16" fillId="5" borderId="3" xfId="0" applyFont="1" applyFill="1" applyBorder="1" applyAlignment="1">
      <alignment horizontal="center"/>
    </xf>
    <xf numFmtId="0" fontId="16" fillId="5" borderId="53" xfId="0" applyFont="1" applyFill="1" applyBorder="1" applyAlignment="1">
      <alignment horizontal="center"/>
    </xf>
    <xf numFmtId="4" fontId="18" fillId="10" borderId="54" xfId="1" applyNumberFormat="1" applyFont="1" applyFill="1" applyBorder="1"/>
    <xf numFmtId="4" fontId="18" fillId="10" borderId="51" xfId="1" applyNumberFormat="1" applyFont="1" applyFill="1" applyBorder="1"/>
    <xf numFmtId="4" fontId="18" fillId="10" borderId="72" xfId="1" applyNumberFormat="1" applyFont="1" applyFill="1" applyBorder="1"/>
    <xf numFmtId="43" fontId="16" fillId="10" borderId="53" xfId="1" applyFont="1" applyFill="1" applyBorder="1"/>
    <xf numFmtId="0" fontId="20" fillId="0" borderId="0" xfId="0" applyFont="1"/>
    <xf numFmtId="0" fontId="10" fillId="7" borderId="12" xfId="0" applyFont="1" applyFill="1" applyBorder="1" applyAlignment="1">
      <alignment horizontal="center"/>
    </xf>
    <xf numFmtId="4" fontId="10" fillId="7" borderId="12" xfId="1" applyNumberFormat="1" applyFont="1" applyFill="1" applyBorder="1" applyAlignment="1">
      <alignment horizontal="center"/>
    </xf>
    <xf numFmtId="4" fontId="10" fillId="7" borderId="34" xfId="0" applyNumberFormat="1" applyFont="1" applyFill="1" applyBorder="1" applyAlignment="1">
      <alignment horizontal="center" vertical="center"/>
    </xf>
    <xf numFmtId="4" fontId="10" fillId="7" borderId="49" xfId="1" applyNumberFormat="1" applyFont="1" applyFill="1" applyBorder="1" applyAlignment="1">
      <alignment horizontal="center"/>
    </xf>
    <xf numFmtId="0" fontId="10" fillId="7" borderId="15" xfId="0" applyFont="1" applyFill="1" applyBorder="1" applyAlignment="1">
      <alignment horizontal="center"/>
    </xf>
    <xf numFmtId="4" fontId="10" fillId="7" borderId="15" xfId="1" applyNumberFormat="1" applyFont="1" applyFill="1" applyBorder="1" applyAlignment="1">
      <alignment horizontal="center"/>
    </xf>
    <xf numFmtId="4" fontId="10" fillId="7" borderId="37" xfId="1" applyNumberFormat="1" applyFont="1" applyFill="1" applyBorder="1" applyAlignment="1">
      <alignment horizontal="center"/>
    </xf>
    <xf numFmtId="4" fontId="10" fillId="0" borderId="15" xfId="0" applyNumberFormat="1" applyFont="1" applyBorder="1" applyAlignment="1">
      <alignment horizontal="center"/>
    </xf>
    <xf numFmtId="4" fontId="10" fillId="7" borderId="20" xfId="1" applyNumberFormat="1" applyFont="1" applyFill="1" applyBorder="1" applyAlignment="1">
      <alignment horizontal="center"/>
    </xf>
    <xf numFmtId="0" fontId="10" fillId="7" borderId="59" xfId="0" applyFont="1" applyFill="1" applyBorder="1" applyAlignment="1">
      <alignment horizontal="center"/>
    </xf>
    <xf numFmtId="4" fontId="10" fillId="7" borderId="59" xfId="1" applyNumberFormat="1" applyFont="1" applyFill="1" applyBorder="1" applyAlignment="1">
      <alignment horizontal="center"/>
    </xf>
    <xf numFmtId="4" fontId="10" fillId="7" borderId="57" xfId="1" applyNumberFormat="1" applyFont="1" applyFill="1" applyBorder="1" applyAlignment="1">
      <alignment horizontal="center"/>
    </xf>
    <xf numFmtId="43" fontId="18" fillId="10" borderId="54" xfId="1" applyFont="1" applyFill="1" applyBorder="1"/>
    <xf numFmtId="43" fontId="18" fillId="10" borderId="51" xfId="1" applyFont="1" applyFill="1" applyBorder="1"/>
    <xf numFmtId="43" fontId="18" fillId="10" borderId="72" xfId="1" applyFont="1" applyFill="1" applyBorder="1"/>
    <xf numFmtId="0" fontId="12" fillId="0" borderId="0" xfId="0" applyFont="1" applyAlignment="1">
      <alignment vertical="center"/>
    </xf>
    <xf numFmtId="170" fontId="10" fillId="0" borderId="6" xfId="1" applyNumberFormat="1" applyFont="1" applyFill="1" applyBorder="1" applyAlignment="1">
      <alignment horizontal="center" vertical="center"/>
    </xf>
    <xf numFmtId="171" fontId="10" fillId="0" borderId="6" xfId="1" applyNumberFormat="1" applyFont="1" applyFill="1" applyBorder="1" applyAlignment="1">
      <alignment horizontal="center" vertical="center"/>
    </xf>
    <xf numFmtId="0" fontId="10" fillId="7" borderId="4" xfId="0" applyFont="1" applyFill="1" applyBorder="1" applyAlignment="1">
      <alignment horizontal="left" vertical="center"/>
    </xf>
    <xf numFmtId="0" fontId="10" fillId="7" borderId="13" xfId="0" applyFont="1" applyFill="1" applyBorder="1"/>
    <xf numFmtId="43" fontId="7" fillId="0" borderId="12" xfId="0" applyNumberFormat="1" applyFont="1" applyFill="1" applyBorder="1"/>
    <xf numFmtId="0" fontId="7" fillId="3" borderId="19" xfId="0" applyFont="1" applyFill="1" applyBorder="1" applyAlignment="1">
      <alignment horizontal="center" vertical="center" wrapText="1"/>
    </xf>
    <xf numFmtId="43" fontId="7" fillId="4" borderId="48" xfId="0" applyNumberFormat="1" applyFont="1" applyFill="1" applyBorder="1"/>
    <xf numFmtId="43" fontId="10" fillId="0" borderId="29" xfId="1" applyNumberFormat="1" applyFont="1" applyBorder="1"/>
    <xf numFmtId="43" fontId="7" fillId="4" borderId="51" xfId="0" applyNumberFormat="1" applyFont="1" applyFill="1" applyBorder="1"/>
    <xf numFmtId="43" fontId="7" fillId="4" borderId="58" xfId="0" applyNumberFormat="1" applyFont="1" applyFill="1" applyBorder="1"/>
    <xf numFmtId="0" fontId="10" fillId="7" borderId="28" xfId="0" applyFont="1" applyFill="1" applyBorder="1" applyAlignment="1">
      <alignment horizontal="left" vertical="center"/>
    </xf>
    <xf numFmtId="4" fontId="10" fillId="7" borderId="6" xfId="1" applyNumberFormat="1" applyFont="1" applyFill="1" applyBorder="1" applyAlignment="1">
      <alignment horizontal="center" vertical="center"/>
    </xf>
    <xf numFmtId="4" fontId="10" fillId="7" borderId="29" xfId="1" applyNumberFormat="1" applyFont="1" applyFill="1" applyBorder="1" applyAlignment="1">
      <alignment horizontal="center" vertical="center"/>
    </xf>
    <xf numFmtId="0" fontId="10" fillId="0" borderId="0" xfId="4" applyFont="1" applyBorder="1" applyAlignment="1">
      <alignment horizontal="center" vertical="center"/>
    </xf>
    <xf numFmtId="164" fontId="10" fillId="0" borderId="0" xfId="4" applyNumberFormat="1" applyFont="1" applyBorder="1" applyAlignment="1">
      <alignment vertical="center"/>
    </xf>
    <xf numFmtId="164" fontId="10" fillId="0" borderId="0" xfId="4" applyNumberFormat="1" applyFont="1" applyFill="1" applyBorder="1" applyAlignment="1">
      <alignment vertical="center"/>
    </xf>
    <xf numFmtId="164" fontId="10" fillId="0" borderId="0" xfId="5" applyNumberFormat="1" applyFont="1" applyFill="1" applyBorder="1" applyAlignment="1">
      <alignment vertical="center"/>
    </xf>
    <xf numFmtId="0" fontId="10" fillId="0" borderId="15" xfId="4" applyFont="1" applyBorder="1" applyAlignment="1">
      <alignment horizontal="center" vertical="center"/>
    </xf>
    <xf numFmtId="164" fontId="7" fillId="4" borderId="15" xfId="5" applyNumberFormat="1" applyFont="1" applyFill="1" applyBorder="1" applyAlignment="1">
      <alignment vertical="center"/>
    </xf>
    <xf numFmtId="164" fontId="10" fillId="0" borderId="15" xfId="4" applyNumberFormat="1" applyFont="1" applyBorder="1" applyAlignment="1">
      <alignment vertical="center"/>
    </xf>
    <xf numFmtId="164" fontId="10" fillId="0" borderId="15" xfId="5" applyNumberFormat="1" applyFont="1" applyFill="1" applyBorder="1" applyAlignment="1">
      <alignment vertical="center"/>
    </xf>
    <xf numFmtId="164" fontId="7" fillId="7" borderId="0" xfId="5" applyNumberFormat="1" applyFont="1" applyFill="1" applyBorder="1" applyAlignment="1">
      <alignment vertical="center"/>
    </xf>
    <xf numFmtId="165" fontId="11" fillId="0" borderId="75" xfId="5" applyNumberFormat="1" applyFont="1" applyBorder="1" applyAlignment="1">
      <alignment vertical="center"/>
    </xf>
    <xf numFmtId="165" fontId="11" fillId="0" borderId="80" xfId="5" applyNumberFormat="1" applyFont="1" applyBorder="1" applyAlignment="1">
      <alignment vertical="center"/>
    </xf>
    <xf numFmtId="165" fontId="11" fillId="0" borderId="37" xfId="5" applyNumberFormat="1" applyFont="1" applyBorder="1" applyAlignment="1">
      <alignment vertical="center"/>
    </xf>
    <xf numFmtId="4" fontId="16" fillId="10" borderId="54" xfId="1" applyNumberFormat="1" applyFont="1" applyFill="1" applyBorder="1" applyAlignment="1">
      <alignment horizontal="right"/>
    </xf>
    <xf numFmtId="4" fontId="16" fillId="10" borderId="53" xfId="1" applyNumberFormat="1" applyFont="1" applyFill="1" applyBorder="1" applyAlignment="1">
      <alignment horizontal="right"/>
    </xf>
    <xf numFmtId="165" fontId="11" fillId="0" borderId="44" xfId="5" applyNumberFormat="1" applyFont="1" applyBorder="1" applyAlignment="1">
      <alignment vertical="center"/>
    </xf>
    <xf numFmtId="43" fontId="10" fillId="0" borderId="54" xfId="1" applyNumberFormat="1" applyFont="1" applyBorder="1" applyAlignment="1">
      <alignment horizontal="center"/>
    </xf>
    <xf numFmtId="170" fontId="18" fillId="0" borderId="53" xfId="1" applyNumberFormat="1" applyFont="1" applyFill="1" applyBorder="1" applyAlignment="1">
      <alignment horizontal="center" vertical="center"/>
    </xf>
    <xf numFmtId="43" fontId="10" fillId="0" borderId="53" xfId="1" applyNumberFormat="1" applyFont="1" applyBorder="1"/>
    <xf numFmtId="43" fontId="10" fillId="0" borderId="45" xfId="1" applyNumberFormat="1" applyFont="1" applyBorder="1" applyAlignment="1">
      <alignment horizontal="center"/>
    </xf>
    <xf numFmtId="43" fontId="10" fillId="0" borderId="53" xfId="1" applyNumberFormat="1" applyFont="1" applyBorder="1" applyAlignment="1">
      <alignment horizontal="center"/>
    </xf>
    <xf numFmtId="0" fontId="9" fillId="0" borderId="0" xfId="4" applyFont="1" applyAlignment="1">
      <alignment horizontal="left" vertical="center" wrapText="1"/>
    </xf>
    <xf numFmtId="0" fontId="6" fillId="0" borderId="46" xfId="4" applyFont="1" applyBorder="1" applyAlignment="1">
      <alignment horizontal="center" vertical="center"/>
    </xf>
    <xf numFmtId="0" fontId="6" fillId="3" borderId="4" xfId="4" applyFont="1" applyFill="1" applyBorder="1" applyAlignment="1">
      <alignment horizontal="center" vertical="center"/>
    </xf>
    <xf numFmtId="0" fontId="6" fillId="3" borderId="7"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8" xfId="4" applyFont="1" applyFill="1" applyBorder="1" applyAlignment="1">
      <alignment horizontal="center" vertical="center"/>
    </xf>
    <xf numFmtId="0" fontId="6" fillId="3" borderId="28" xfId="4" applyFont="1" applyFill="1" applyBorder="1" applyAlignment="1">
      <alignment horizontal="center"/>
    </xf>
    <xf numFmtId="0" fontId="6" fillId="3" borderId="5" xfId="4" applyFont="1" applyFill="1" applyBorder="1" applyAlignment="1">
      <alignment horizontal="center"/>
    </xf>
    <xf numFmtId="0" fontId="6" fillId="3" borderId="6" xfId="4" applyFont="1" applyFill="1" applyBorder="1" applyAlignment="1">
      <alignment horizont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3" borderId="6" xfId="4"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66" xfId="0" applyFont="1" applyFill="1" applyBorder="1" applyAlignment="1">
      <alignment horizontal="center" vertical="center"/>
    </xf>
    <xf numFmtId="166" fontId="8" fillId="4" borderId="1" xfId="0" applyNumberFormat="1" applyFont="1" applyFill="1" applyBorder="1" applyAlignment="1">
      <alignment horizontal="center" vertical="center"/>
    </xf>
    <xf numFmtId="166" fontId="8" fillId="4" borderId="3" xfId="0" applyNumberFormat="1" applyFont="1" applyFill="1" applyBorder="1" applyAlignment="1">
      <alignment horizontal="center" vertic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8" fillId="3" borderId="34" xfId="0" applyFont="1" applyFill="1" applyBorder="1" applyAlignment="1">
      <alignment horizontal="center"/>
    </xf>
    <xf numFmtId="0" fontId="8" fillId="3" borderId="49" xfId="0" applyFont="1" applyFill="1" applyBorder="1" applyAlignment="1">
      <alignment horizont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7" fillId="0" borderId="41" xfId="0" applyFont="1" applyBorder="1" applyAlignment="1">
      <alignment horizontal="center"/>
    </xf>
    <xf numFmtId="0" fontId="7" fillId="0" borderId="42" xfId="0" applyFont="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1" xfId="0" applyFont="1" applyFill="1" applyBorder="1" applyAlignment="1">
      <alignment horizontal="center"/>
    </xf>
    <xf numFmtId="0" fontId="7" fillId="3" borderId="42" xfId="0" applyFont="1" applyFill="1" applyBorder="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1" xfId="0" applyFont="1" applyFill="1" applyBorder="1" applyAlignment="1">
      <alignment horizontal="center" vertical="center"/>
    </xf>
    <xf numFmtId="43" fontId="7" fillId="3" borderId="0" xfId="1" applyFont="1" applyFill="1" applyBorder="1" applyAlignment="1">
      <alignment horizontal="center" vertical="center"/>
    </xf>
    <xf numFmtId="43" fontId="7" fillId="3" borderId="46" xfId="1" applyFont="1" applyFill="1" applyBorder="1" applyAlignment="1">
      <alignment horizontal="center" vertical="center"/>
    </xf>
    <xf numFmtId="43" fontId="7" fillId="3" borderId="44" xfId="1" applyFont="1" applyFill="1" applyBorder="1" applyAlignment="1">
      <alignment horizontal="center" vertical="center"/>
    </xf>
    <xf numFmtId="43" fontId="7" fillId="3" borderId="47" xfId="1" applyFont="1" applyFill="1" applyBorder="1" applyAlignment="1">
      <alignment horizontal="center" vertical="center"/>
    </xf>
    <xf numFmtId="0" fontId="7" fillId="3" borderId="76"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3" borderId="6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3" borderId="43" xfId="0" applyFont="1" applyFill="1" applyBorder="1" applyAlignment="1">
      <alignment horizontal="center"/>
    </xf>
    <xf numFmtId="0" fontId="10" fillId="0" borderId="1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7" fillId="4" borderId="3" xfId="0" applyFont="1" applyFill="1" applyBorder="1" applyAlignment="1">
      <alignment horizontal="center"/>
    </xf>
    <xf numFmtId="0" fontId="10" fillId="0" borderId="15"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5" xfId="0" applyFont="1" applyBorder="1" applyAlignment="1">
      <alignment horizontal="left" vertical="center" wrapText="1"/>
    </xf>
    <xf numFmtId="0" fontId="10" fillId="0" borderId="36" xfId="0" applyFont="1" applyBorder="1" applyAlignment="1">
      <alignment horizontal="left" vertical="center" wrapText="1"/>
    </xf>
    <xf numFmtId="0" fontId="10" fillId="0" borderId="63" xfId="0" applyFont="1" applyBorder="1" applyAlignment="1">
      <alignment horizontal="left" vertical="center" wrapText="1"/>
    </xf>
    <xf numFmtId="0" fontId="10" fillId="0" borderId="40" xfId="0" applyFont="1" applyBorder="1" applyAlignment="1">
      <alignment horizontal="left" vertical="center" wrapText="1"/>
    </xf>
    <xf numFmtId="0" fontId="7" fillId="3" borderId="68" xfId="0" applyFont="1" applyFill="1" applyBorder="1" applyAlignment="1">
      <alignment horizontal="center" vertical="center" wrapText="1"/>
    </xf>
    <xf numFmtId="0" fontId="10" fillId="0" borderId="60" xfId="0" applyFont="1" applyBorder="1" applyAlignment="1">
      <alignment horizontal="left" vertical="center" wrapText="1"/>
    </xf>
    <xf numFmtId="0" fontId="10" fillId="0" borderId="33" xfId="0" applyFont="1" applyBorder="1" applyAlignment="1">
      <alignment horizontal="left" vertical="center" wrapText="1"/>
    </xf>
    <xf numFmtId="0" fontId="10" fillId="0" borderId="55"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3" borderId="55" xfId="0" applyFont="1" applyFill="1" applyBorder="1" applyAlignment="1">
      <alignment horizontal="center"/>
    </xf>
    <xf numFmtId="0" fontId="7" fillId="3" borderId="35" xfId="0" applyFont="1" applyFill="1" applyBorder="1" applyAlignment="1">
      <alignment horizontal="center"/>
    </xf>
    <xf numFmtId="0" fontId="7" fillId="3" borderId="71" xfId="0" applyFont="1" applyFill="1" applyBorder="1" applyAlignment="1">
      <alignment horizontal="center" vertical="center"/>
    </xf>
    <xf numFmtId="0" fontId="7" fillId="3" borderId="66"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7" fillId="3" borderId="26" xfId="0" applyFont="1" applyFill="1" applyBorder="1" applyAlignment="1">
      <alignment horizontal="center" vertical="center"/>
    </xf>
    <xf numFmtId="0" fontId="7" fillId="3" borderId="70" xfId="0" applyFont="1" applyFill="1" applyBorder="1" applyAlignment="1">
      <alignment horizontal="center" vertical="center"/>
    </xf>
    <xf numFmtId="0" fontId="10" fillId="3" borderId="63" xfId="0" applyFont="1" applyFill="1" applyBorder="1" applyAlignment="1">
      <alignment horizontal="center" vertical="center"/>
    </xf>
    <xf numFmtId="0" fontId="7" fillId="3" borderId="26" xfId="0" applyFont="1" applyFill="1" applyBorder="1" applyAlignment="1">
      <alignment horizontal="center"/>
    </xf>
    <xf numFmtId="0" fontId="7" fillId="3" borderId="69" xfId="0" applyFont="1" applyFill="1" applyBorder="1" applyAlignment="1">
      <alignment horizontal="center"/>
    </xf>
    <xf numFmtId="0" fontId="7" fillId="3" borderId="27" xfId="0" applyFont="1" applyFill="1" applyBorder="1" applyAlignment="1">
      <alignment horizontal="center"/>
    </xf>
    <xf numFmtId="0" fontId="7" fillId="3" borderId="2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6" xfId="0" applyFont="1" applyFill="1" applyBorder="1" applyAlignment="1">
      <alignment horizontal="center"/>
    </xf>
    <xf numFmtId="0" fontId="7" fillId="3" borderId="1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20" xfId="0" applyFont="1" applyFill="1" applyBorder="1" applyAlignment="1">
      <alignment horizontal="center" vertical="top" wrapText="1"/>
    </xf>
    <xf numFmtId="0" fontId="7" fillId="3" borderId="22" xfId="0" applyFont="1" applyFill="1" applyBorder="1" applyAlignment="1">
      <alignment horizontal="center" vertical="top" wrapText="1"/>
    </xf>
    <xf numFmtId="0" fontId="10" fillId="0" borderId="6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65" xfId="0" applyFont="1" applyBorder="1" applyAlignment="1">
      <alignment horizontal="left" vertical="center" wrapText="1"/>
    </xf>
    <xf numFmtId="0" fontId="16" fillId="5" borderId="1" xfId="0" applyFont="1" applyFill="1" applyBorder="1" applyAlignment="1">
      <alignment horizont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79" xfId="0" applyFont="1" applyFill="1" applyBorder="1" applyAlignment="1">
      <alignment horizontal="center"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6" fillId="10" borderId="1" xfId="0" applyFont="1" applyFill="1" applyBorder="1" applyAlignment="1">
      <alignment horizontal="center"/>
    </xf>
    <xf numFmtId="0" fontId="16" fillId="10" borderId="3" xfId="0" applyFont="1" applyFill="1" applyBorder="1" applyAlignment="1">
      <alignment horizontal="center"/>
    </xf>
    <xf numFmtId="0" fontId="18" fillId="0" borderId="63" xfId="0" applyFont="1" applyBorder="1" applyAlignment="1">
      <alignment horizontal="left" vertical="center" wrapText="1"/>
    </xf>
    <xf numFmtId="0" fontId="18" fillId="0" borderId="30" xfId="0" applyFont="1" applyBorder="1" applyAlignment="1">
      <alignment horizontal="left" vertical="center" wrapText="1"/>
    </xf>
  </cellXfs>
  <cellStyles count="8">
    <cellStyle name="Millares" xfId="1" builtinId="3"/>
    <cellStyle name="Millares 2" xfId="5" xr:uid="{00000000-0005-0000-0000-000001000000}"/>
    <cellStyle name="Millares 3" xfId="6" xr:uid="{00000000-0005-0000-0000-000002000000}"/>
    <cellStyle name="Millares_Totales por región 1999" xfId="2" xr:uid="{00000000-0005-0000-0000-000003000000}"/>
    <cellStyle name="Normal" xfId="0" builtinId="0"/>
    <cellStyle name="Normal 2" xfId="4" xr:uid="{00000000-0005-0000-0000-000005000000}"/>
    <cellStyle name="Normal 3" xfId="7" xr:uid="{00000000-0005-0000-0000-000006000000}"/>
    <cellStyle name="Porcentaje" xfId="3" builtinId="5"/>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showGridLines="0" workbookViewId="0">
      <pane ySplit="3" topLeftCell="A58" activePane="bottomLeft" state="frozenSplit"/>
      <selection pane="bottomLeft" activeCell="F58" sqref="F58"/>
    </sheetView>
  </sheetViews>
  <sheetFormatPr baseColWidth="10" defaultColWidth="11.44140625" defaultRowHeight="13.2" x14ac:dyDescent="0.25"/>
  <cols>
    <col min="1" max="1" width="8.44140625" style="279" customWidth="1"/>
    <col min="2" max="2" width="10.44140625" style="279" customWidth="1"/>
    <col min="3" max="3" width="9.6640625" style="279" customWidth="1"/>
    <col min="4" max="4" width="10.109375" style="279" customWidth="1"/>
    <col min="5" max="5" width="11" style="279" customWidth="1"/>
    <col min="6" max="6" width="10.33203125" style="279" customWidth="1"/>
    <col min="7" max="7" width="9.5546875" style="279" customWidth="1"/>
    <col min="8" max="8" width="10.5546875" style="279" customWidth="1"/>
    <col min="9" max="9" width="10.44140625" style="279" customWidth="1"/>
    <col min="10" max="10" width="9.44140625" style="279" customWidth="1"/>
    <col min="11" max="11" width="10.33203125" style="279" customWidth="1"/>
    <col min="12" max="12" width="10.109375" style="279" customWidth="1"/>
    <col min="13" max="13" width="8.6640625" style="279" customWidth="1"/>
    <col min="14" max="16384" width="11.44140625" style="279"/>
  </cols>
  <sheetData>
    <row r="1" spans="1:13" ht="14.4" thickBot="1" x14ac:dyDescent="0.3">
      <c r="A1" s="744" t="s">
        <v>313</v>
      </c>
      <c r="B1" s="744"/>
      <c r="C1" s="744"/>
      <c r="D1" s="744"/>
      <c r="E1" s="744"/>
      <c r="F1" s="744"/>
      <c r="G1" s="744"/>
      <c r="H1" s="744"/>
      <c r="I1" s="744"/>
      <c r="J1" s="744"/>
      <c r="K1" s="744"/>
      <c r="L1" s="744"/>
      <c r="M1" s="744"/>
    </row>
    <row r="2" spans="1:13" ht="13.8" x14ac:dyDescent="0.3">
      <c r="A2" s="745" t="s">
        <v>0</v>
      </c>
      <c r="B2" s="747" t="s">
        <v>1</v>
      </c>
      <c r="C2" s="749" t="s">
        <v>2</v>
      </c>
      <c r="D2" s="750"/>
      <c r="E2" s="749" t="s">
        <v>3</v>
      </c>
      <c r="F2" s="751"/>
      <c r="G2" s="750"/>
      <c r="H2" s="749" t="s">
        <v>504</v>
      </c>
      <c r="I2" s="751"/>
      <c r="J2" s="750"/>
      <c r="K2" s="749" t="s">
        <v>368</v>
      </c>
      <c r="L2" s="751"/>
      <c r="M2" s="750"/>
    </row>
    <row r="3" spans="1:13" ht="12.75" customHeight="1" thickBot="1" x14ac:dyDescent="0.35">
      <c r="A3" s="746"/>
      <c r="B3" s="748"/>
      <c r="C3" s="289" t="s">
        <v>5</v>
      </c>
      <c r="D3" s="605" t="s">
        <v>6</v>
      </c>
      <c r="E3" s="290" t="s">
        <v>295</v>
      </c>
      <c r="F3" s="134" t="s">
        <v>6</v>
      </c>
      <c r="G3" s="135" t="s">
        <v>2</v>
      </c>
      <c r="H3" s="290" t="s">
        <v>315</v>
      </c>
      <c r="I3" s="134" t="s">
        <v>6</v>
      </c>
      <c r="J3" s="135" t="s">
        <v>2</v>
      </c>
      <c r="K3" s="290" t="s">
        <v>315</v>
      </c>
      <c r="L3" s="134" t="s">
        <v>6</v>
      </c>
      <c r="M3" s="135" t="s">
        <v>2</v>
      </c>
    </row>
    <row r="4" spans="1:13" ht="12" customHeight="1" x14ac:dyDescent="0.25">
      <c r="A4" s="367" t="s">
        <v>316</v>
      </c>
      <c r="B4" s="368">
        <v>23446</v>
      </c>
      <c r="C4" s="369">
        <v>6949</v>
      </c>
      <c r="D4" s="370" t="s">
        <v>7</v>
      </c>
      <c r="E4" s="369" t="s">
        <v>7</v>
      </c>
      <c r="F4" s="371" t="s">
        <v>7</v>
      </c>
      <c r="G4" s="370" t="s">
        <v>7</v>
      </c>
      <c r="H4" s="369">
        <v>6949</v>
      </c>
      <c r="I4" s="371" t="s">
        <v>7</v>
      </c>
      <c r="J4" s="370" t="s">
        <v>7</v>
      </c>
      <c r="K4" s="369" t="s">
        <v>7</v>
      </c>
      <c r="L4" s="371" t="s">
        <v>7</v>
      </c>
      <c r="M4" s="370" t="s">
        <v>7</v>
      </c>
    </row>
    <row r="5" spans="1:13" ht="12" customHeight="1" x14ac:dyDescent="0.25">
      <c r="A5" s="367" t="s">
        <v>317</v>
      </c>
      <c r="B5" s="368">
        <v>28046</v>
      </c>
      <c r="C5" s="369">
        <v>16647</v>
      </c>
      <c r="D5" s="370" t="s">
        <v>7</v>
      </c>
      <c r="E5" s="369" t="s">
        <v>7</v>
      </c>
      <c r="F5" s="371" t="s">
        <v>7</v>
      </c>
      <c r="G5" s="370" t="s">
        <v>7</v>
      </c>
      <c r="H5" s="369">
        <v>16647</v>
      </c>
      <c r="I5" s="371" t="s">
        <v>7</v>
      </c>
      <c r="J5" s="370" t="s">
        <v>7</v>
      </c>
      <c r="K5" s="369" t="s">
        <v>7</v>
      </c>
      <c r="L5" s="371" t="s">
        <v>7</v>
      </c>
      <c r="M5" s="370" t="s">
        <v>7</v>
      </c>
    </row>
    <row r="6" spans="1:13" ht="12" customHeight="1" x14ac:dyDescent="0.25">
      <c r="A6" s="367" t="s">
        <v>318</v>
      </c>
      <c r="B6" s="368">
        <v>31042</v>
      </c>
      <c r="C6" s="369">
        <v>24786</v>
      </c>
      <c r="D6" s="370" t="s">
        <v>7</v>
      </c>
      <c r="E6" s="369" t="s">
        <v>7</v>
      </c>
      <c r="F6" s="371" t="s">
        <v>7</v>
      </c>
      <c r="G6" s="370" t="s">
        <v>7</v>
      </c>
      <c r="H6" s="369">
        <v>24786</v>
      </c>
      <c r="I6" s="371" t="s">
        <v>7</v>
      </c>
      <c r="J6" s="370" t="s">
        <v>7</v>
      </c>
      <c r="K6" s="369" t="s">
        <v>7</v>
      </c>
      <c r="L6" s="371" t="s">
        <v>7</v>
      </c>
      <c r="M6" s="370" t="s">
        <v>7</v>
      </c>
    </row>
    <row r="7" spans="1:13" ht="12" customHeight="1" x14ac:dyDescent="0.25">
      <c r="A7" s="367" t="s">
        <v>319</v>
      </c>
      <c r="B7" s="368">
        <v>30313</v>
      </c>
      <c r="C7" s="369">
        <v>27416</v>
      </c>
      <c r="D7" s="370" t="s">
        <v>7</v>
      </c>
      <c r="E7" s="369" t="s">
        <v>7</v>
      </c>
      <c r="F7" s="371" t="s">
        <v>7</v>
      </c>
      <c r="G7" s="370" t="s">
        <v>7</v>
      </c>
      <c r="H7" s="369">
        <v>27416</v>
      </c>
      <c r="I7" s="371" t="s">
        <v>7</v>
      </c>
      <c r="J7" s="370" t="s">
        <v>7</v>
      </c>
      <c r="K7" s="369" t="s">
        <v>7</v>
      </c>
      <c r="L7" s="371" t="s">
        <v>7</v>
      </c>
      <c r="M7" s="370" t="s">
        <v>7</v>
      </c>
    </row>
    <row r="8" spans="1:13" ht="12" customHeight="1" x14ac:dyDescent="0.25">
      <c r="A8" s="367" t="s">
        <v>320</v>
      </c>
      <c r="B8" s="368">
        <v>56223</v>
      </c>
      <c r="C8" s="369">
        <v>35171</v>
      </c>
      <c r="D8" s="370" t="s">
        <v>7</v>
      </c>
      <c r="E8" s="369" t="s">
        <v>7</v>
      </c>
      <c r="F8" s="371" t="s">
        <v>7</v>
      </c>
      <c r="G8" s="370" t="s">
        <v>7</v>
      </c>
      <c r="H8" s="369">
        <v>35171</v>
      </c>
      <c r="I8" s="371" t="s">
        <v>7</v>
      </c>
      <c r="J8" s="370" t="s">
        <v>7</v>
      </c>
      <c r="K8" s="369" t="s">
        <v>7</v>
      </c>
      <c r="L8" s="371" t="s">
        <v>7</v>
      </c>
      <c r="M8" s="370" t="s">
        <v>7</v>
      </c>
    </row>
    <row r="9" spans="1:13" ht="12" customHeight="1" x14ac:dyDescent="0.25">
      <c r="A9" s="367" t="s">
        <v>321</v>
      </c>
      <c r="B9" s="368">
        <v>82479</v>
      </c>
      <c r="C9" s="369">
        <v>44073</v>
      </c>
      <c r="D9" s="370" t="s">
        <v>7</v>
      </c>
      <c r="E9" s="369" t="s">
        <v>7</v>
      </c>
      <c r="F9" s="371" t="s">
        <v>7</v>
      </c>
      <c r="G9" s="370" t="s">
        <v>7</v>
      </c>
      <c r="H9" s="369">
        <v>44073</v>
      </c>
      <c r="I9" s="371" t="s">
        <v>7</v>
      </c>
      <c r="J9" s="370" t="s">
        <v>7</v>
      </c>
      <c r="K9" s="369" t="s">
        <v>7</v>
      </c>
      <c r="L9" s="371" t="s">
        <v>7</v>
      </c>
      <c r="M9" s="370" t="s">
        <v>7</v>
      </c>
    </row>
    <row r="10" spans="1:13" ht="12" customHeight="1" x14ac:dyDescent="0.25">
      <c r="A10" s="367" t="s">
        <v>322</v>
      </c>
      <c r="B10" s="368">
        <v>107805</v>
      </c>
      <c r="C10" s="369">
        <v>54060</v>
      </c>
      <c r="D10" s="370" t="s">
        <v>7</v>
      </c>
      <c r="E10" s="369" t="s">
        <v>7</v>
      </c>
      <c r="F10" s="371" t="s">
        <v>7</v>
      </c>
      <c r="G10" s="370" t="s">
        <v>7</v>
      </c>
      <c r="H10" s="369">
        <v>54060</v>
      </c>
      <c r="I10" s="371" t="s">
        <v>7</v>
      </c>
      <c r="J10" s="370" t="s">
        <v>7</v>
      </c>
      <c r="K10" s="369" t="s">
        <v>7</v>
      </c>
      <c r="L10" s="371" t="s">
        <v>7</v>
      </c>
      <c r="M10" s="370" t="s">
        <v>7</v>
      </c>
    </row>
    <row r="11" spans="1:13" ht="12" customHeight="1" x14ac:dyDescent="0.25">
      <c r="A11" s="367" t="s">
        <v>323</v>
      </c>
      <c r="B11" s="368">
        <v>93172</v>
      </c>
      <c r="C11" s="369">
        <v>44570</v>
      </c>
      <c r="D11" s="370" t="s">
        <v>7</v>
      </c>
      <c r="E11" s="369" t="s">
        <v>7</v>
      </c>
      <c r="F11" s="371" t="s">
        <v>7</v>
      </c>
      <c r="G11" s="370" t="s">
        <v>7</v>
      </c>
      <c r="H11" s="369">
        <v>44570</v>
      </c>
      <c r="I11" s="371" t="s">
        <v>7</v>
      </c>
      <c r="J11" s="370" t="s">
        <v>7</v>
      </c>
      <c r="K11" s="369" t="s">
        <v>7</v>
      </c>
      <c r="L11" s="371" t="s">
        <v>7</v>
      </c>
      <c r="M11" s="370" t="s">
        <v>7</v>
      </c>
    </row>
    <row r="12" spans="1:13" ht="12" customHeight="1" x14ac:dyDescent="0.25">
      <c r="A12" s="367" t="s">
        <v>324</v>
      </c>
      <c r="B12" s="368">
        <v>77371</v>
      </c>
      <c r="C12" s="369">
        <v>24939</v>
      </c>
      <c r="D12" s="370" t="s">
        <v>7</v>
      </c>
      <c r="E12" s="369" t="s">
        <v>7</v>
      </c>
      <c r="F12" s="371" t="s">
        <v>7</v>
      </c>
      <c r="G12" s="370" t="s">
        <v>7</v>
      </c>
      <c r="H12" s="369">
        <v>24939</v>
      </c>
      <c r="I12" s="371" t="s">
        <v>7</v>
      </c>
      <c r="J12" s="370" t="s">
        <v>7</v>
      </c>
      <c r="K12" s="369" t="s">
        <v>7</v>
      </c>
      <c r="L12" s="371" t="s">
        <v>7</v>
      </c>
      <c r="M12" s="370" t="s">
        <v>7</v>
      </c>
    </row>
    <row r="13" spans="1:13" ht="12" customHeight="1" x14ac:dyDescent="0.25">
      <c r="A13" s="367">
        <v>1979</v>
      </c>
      <c r="B13" s="368">
        <v>52226</v>
      </c>
      <c r="C13" s="369" t="s">
        <v>7</v>
      </c>
      <c r="D13" s="370" t="s">
        <v>7</v>
      </c>
      <c r="E13" s="369" t="s">
        <v>7</v>
      </c>
      <c r="F13" s="371" t="s">
        <v>7</v>
      </c>
      <c r="G13" s="370" t="s">
        <v>7</v>
      </c>
      <c r="H13" s="369" t="s">
        <v>7</v>
      </c>
      <c r="I13" s="371" t="s">
        <v>7</v>
      </c>
      <c r="J13" s="370" t="s">
        <v>7</v>
      </c>
      <c r="K13" s="369" t="s">
        <v>7</v>
      </c>
      <c r="L13" s="371" t="s">
        <v>7</v>
      </c>
      <c r="M13" s="370" t="s">
        <v>7</v>
      </c>
    </row>
    <row r="14" spans="1:13" ht="12" customHeight="1" x14ac:dyDescent="0.25">
      <c r="A14" s="367">
        <v>1980</v>
      </c>
      <c r="B14" s="368">
        <v>72164</v>
      </c>
      <c r="C14" s="369" t="s">
        <v>7</v>
      </c>
      <c r="D14" s="370" t="s">
        <v>7</v>
      </c>
      <c r="E14" s="369" t="s">
        <v>7</v>
      </c>
      <c r="F14" s="371" t="s">
        <v>7</v>
      </c>
      <c r="G14" s="370" t="s">
        <v>7</v>
      </c>
      <c r="H14" s="369" t="s">
        <v>7</v>
      </c>
      <c r="I14" s="371" t="s">
        <v>7</v>
      </c>
      <c r="J14" s="370" t="s">
        <v>7</v>
      </c>
      <c r="K14" s="369" t="s">
        <v>7</v>
      </c>
      <c r="L14" s="371" t="s">
        <v>7</v>
      </c>
      <c r="M14" s="370" t="s">
        <v>7</v>
      </c>
    </row>
    <row r="15" spans="1:13" ht="12" customHeight="1" x14ac:dyDescent="0.25">
      <c r="A15" s="367">
        <v>1981</v>
      </c>
      <c r="B15" s="368">
        <v>92781</v>
      </c>
      <c r="C15" s="369">
        <v>81942</v>
      </c>
      <c r="D15" s="370">
        <v>10839</v>
      </c>
      <c r="E15" s="369" t="s">
        <v>7</v>
      </c>
      <c r="F15" s="371" t="s">
        <v>7</v>
      </c>
      <c r="G15" s="370" t="s">
        <v>7</v>
      </c>
      <c r="H15" s="369" t="s">
        <v>7</v>
      </c>
      <c r="I15" s="371" t="s">
        <v>7</v>
      </c>
      <c r="J15" s="370" t="s">
        <v>7</v>
      </c>
      <c r="K15" s="369" t="s">
        <v>7</v>
      </c>
      <c r="L15" s="371" t="s">
        <v>7</v>
      </c>
      <c r="M15" s="370" t="s">
        <v>7</v>
      </c>
    </row>
    <row r="16" spans="1:13" ht="12" customHeight="1" x14ac:dyDescent="0.25">
      <c r="A16" s="367">
        <v>1982</v>
      </c>
      <c r="B16" s="368">
        <v>68586</v>
      </c>
      <c r="C16" s="369">
        <v>62835</v>
      </c>
      <c r="D16" s="370">
        <v>5751</v>
      </c>
      <c r="E16" s="369" t="s">
        <v>7</v>
      </c>
      <c r="F16" s="371" t="s">
        <v>7</v>
      </c>
      <c r="G16" s="370" t="s">
        <v>7</v>
      </c>
      <c r="H16" s="369" t="s">
        <v>7</v>
      </c>
      <c r="I16" s="371" t="s">
        <v>7</v>
      </c>
      <c r="J16" s="370" t="s">
        <v>7</v>
      </c>
      <c r="K16" s="369" t="s">
        <v>7</v>
      </c>
      <c r="L16" s="371" t="s">
        <v>7</v>
      </c>
      <c r="M16" s="370" t="s">
        <v>7</v>
      </c>
    </row>
    <row r="17" spans="1:13" ht="12" customHeight="1" x14ac:dyDescent="0.25">
      <c r="A17" s="367">
        <v>1983</v>
      </c>
      <c r="B17" s="368">
        <v>76280</v>
      </c>
      <c r="C17" s="369">
        <v>66170</v>
      </c>
      <c r="D17" s="370">
        <v>10110</v>
      </c>
      <c r="E17" s="369" t="s">
        <v>7</v>
      </c>
      <c r="F17" s="371" t="s">
        <v>7</v>
      </c>
      <c r="G17" s="370" t="s">
        <v>7</v>
      </c>
      <c r="H17" s="369" t="s">
        <v>7</v>
      </c>
      <c r="I17" s="371" t="s">
        <v>7</v>
      </c>
      <c r="J17" s="370" t="s">
        <v>7</v>
      </c>
      <c r="K17" s="369" t="s">
        <v>7</v>
      </c>
      <c r="L17" s="371" t="s">
        <v>7</v>
      </c>
      <c r="M17" s="370" t="s">
        <v>7</v>
      </c>
    </row>
    <row r="18" spans="1:13" ht="12" customHeight="1" x14ac:dyDescent="0.25">
      <c r="A18" s="367">
        <v>1984</v>
      </c>
      <c r="B18" s="368">
        <v>93602</v>
      </c>
      <c r="C18" s="369">
        <v>83595</v>
      </c>
      <c r="D18" s="370">
        <v>10007</v>
      </c>
      <c r="E18" s="369" t="s">
        <v>7</v>
      </c>
      <c r="F18" s="371" t="s">
        <v>7</v>
      </c>
      <c r="G18" s="370" t="s">
        <v>7</v>
      </c>
      <c r="H18" s="369" t="s">
        <v>7</v>
      </c>
      <c r="I18" s="371" t="s">
        <v>7</v>
      </c>
      <c r="J18" s="370" t="s">
        <v>7</v>
      </c>
      <c r="K18" s="369" t="s">
        <v>7</v>
      </c>
      <c r="L18" s="371" t="s">
        <v>7</v>
      </c>
      <c r="M18" s="370" t="s">
        <v>7</v>
      </c>
    </row>
    <row r="19" spans="1:13" ht="12" customHeight="1" x14ac:dyDescent="0.25">
      <c r="A19" s="367">
        <v>1985</v>
      </c>
      <c r="B19" s="368">
        <v>96277</v>
      </c>
      <c r="C19" s="369">
        <v>85772</v>
      </c>
      <c r="D19" s="370">
        <v>10505</v>
      </c>
      <c r="E19" s="369" t="s">
        <v>7</v>
      </c>
      <c r="F19" s="371" t="s">
        <v>7</v>
      </c>
      <c r="G19" s="370" t="s">
        <v>7</v>
      </c>
      <c r="H19" s="369" t="s">
        <v>7</v>
      </c>
      <c r="I19" s="371" t="s">
        <v>7</v>
      </c>
      <c r="J19" s="370" t="s">
        <v>7</v>
      </c>
      <c r="K19" s="369" t="s">
        <v>7</v>
      </c>
      <c r="L19" s="371" t="s">
        <v>7</v>
      </c>
      <c r="M19" s="370" t="s">
        <v>7</v>
      </c>
    </row>
    <row r="20" spans="1:13" ht="12" customHeight="1" x14ac:dyDescent="0.25">
      <c r="A20" s="367">
        <v>1986</v>
      </c>
      <c r="B20" s="368">
        <v>66197</v>
      </c>
      <c r="C20" s="369">
        <v>52790</v>
      </c>
      <c r="D20" s="370">
        <v>13407</v>
      </c>
      <c r="E20" s="369" t="s">
        <v>7</v>
      </c>
      <c r="F20" s="371" t="s">
        <v>7</v>
      </c>
      <c r="G20" s="370" t="s">
        <v>7</v>
      </c>
      <c r="H20" s="369" t="s">
        <v>7</v>
      </c>
      <c r="I20" s="371" t="s">
        <v>7</v>
      </c>
      <c r="J20" s="370" t="s">
        <v>7</v>
      </c>
      <c r="K20" s="369" t="s">
        <v>7</v>
      </c>
      <c r="L20" s="371" t="s">
        <v>7</v>
      </c>
      <c r="M20" s="370" t="s">
        <v>7</v>
      </c>
    </row>
    <row r="21" spans="1:13" ht="12" customHeight="1" x14ac:dyDescent="0.25">
      <c r="A21" s="367">
        <v>1987</v>
      </c>
      <c r="B21" s="368">
        <v>65441</v>
      </c>
      <c r="C21" s="369">
        <v>49388</v>
      </c>
      <c r="D21" s="370">
        <v>16053</v>
      </c>
      <c r="E21" s="369" t="s">
        <v>7</v>
      </c>
      <c r="F21" s="371" t="s">
        <v>7</v>
      </c>
      <c r="G21" s="370" t="s">
        <v>7</v>
      </c>
      <c r="H21" s="369" t="s">
        <v>7</v>
      </c>
      <c r="I21" s="371" t="s">
        <v>7</v>
      </c>
      <c r="J21" s="370" t="s">
        <v>7</v>
      </c>
      <c r="K21" s="369" t="s">
        <v>7</v>
      </c>
      <c r="L21" s="371" t="s">
        <v>7</v>
      </c>
      <c r="M21" s="370" t="s">
        <v>7</v>
      </c>
    </row>
    <row r="22" spans="1:13" ht="12" customHeight="1" x14ac:dyDescent="0.25">
      <c r="A22" s="367">
        <v>1988</v>
      </c>
      <c r="B22" s="368">
        <v>72508</v>
      </c>
      <c r="C22" s="369">
        <v>53975</v>
      </c>
      <c r="D22" s="370">
        <v>18533</v>
      </c>
      <c r="E22" s="369" t="s">
        <v>7</v>
      </c>
      <c r="F22" s="371" t="s">
        <v>7</v>
      </c>
      <c r="G22" s="370" t="s">
        <v>7</v>
      </c>
      <c r="H22" s="369" t="s">
        <v>7</v>
      </c>
      <c r="I22" s="371" t="s">
        <v>7</v>
      </c>
      <c r="J22" s="370" t="s">
        <v>7</v>
      </c>
      <c r="K22" s="369" t="s">
        <v>7</v>
      </c>
      <c r="L22" s="371" t="s">
        <v>7</v>
      </c>
      <c r="M22" s="370" t="s">
        <v>7</v>
      </c>
    </row>
    <row r="23" spans="1:13" ht="12" customHeight="1" x14ac:dyDescent="0.25">
      <c r="A23" s="367">
        <v>1989</v>
      </c>
      <c r="B23" s="368">
        <v>86703</v>
      </c>
      <c r="C23" s="369">
        <v>62076</v>
      </c>
      <c r="D23" s="370">
        <v>24627</v>
      </c>
      <c r="E23" s="369" t="s">
        <v>7</v>
      </c>
      <c r="F23" s="371" t="s">
        <v>7</v>
      </c>
      <c r="G23" s="370" t="s">
        <v>7</v>
      </c>
      <c r="H23" s="369" t="s">
        <v>7</v>
      </c>
      <c r="I23" s="371" t="s">
        <v>7</v>
      </c>
      <c r="J23" s="370" t="s">
        <v>7</v>
      </c>
      <c r="K23" s="369" t="s">
        <v>7</v>
      </c>
      <c r="L23" s="371" t="s">
        <v>7</v>
      </c>
      <c r="M23" s="370" t="s">
        <v>7</v>
      </c>
    </row>
    <row r="24" spans="1:13" ht="12" customHeight="1" x14ac:dyDescent="0.25">
      <c r="A24" s="367">
        <v>1990</v>
      </c>
      <c r="B24" s="368">
        <v>94130</v>
      </c>
      <c r="C24" s="369">
        <v>62521</v>
      </c>
      <c r="D24" s="370">
        <v>31609</v>
      </c>
      <c r="E24" s="369" t="s">
        <v>7</v>
      </c>
      <c r="F24" s="371" t="s">
        <v>7</v>
      </c>
      <c r="G24" s="370" t="s">
        <v>7</v>
      </c>
      <c r="H24" s="369" t="s">
        <v>7</v>
      </c>
      <c r="I24" s="371" t="s">
        <v>7</v>
      </c>
      <c r="J24" s="370" t="s">
        <v>7</v>
      </c>
      <c r="K24" s="369" t="s">
        <v>7</v>
      </c>
      <c r="L24" s="371" t="s">
        <v>7</v>
      </c>
      <c r="M24" s="370" t="s">
        <v>7</v>
      </c>
    </row>
    <row r="25" spans="1:13" ht="12" customHeight="1" x14ac:dyDescent="0.25">
      <c r="A25" s="367">
        <v>1991</v>
      </c>
      <c r="B25" s="368">
        <v>117442</v>
      </c>
      <c r="C25" s="369">
        <v>87250</v>
      </c>
      <c r="D25" s="370">
        <v>30192</v>
      </c>
      <c r="E25" s="369" t="s">
        <v>7</v>
      </c>
      <c r="F25" s="371" t="s">
        <v>7</v>
      </c>
      <c r="G25" s="370" t="s">
        <v>7</v>
      </c>
      <c r="H25" s="369" t="s">
        <v>7</v>
      </c>
      <c r="I25" s="371" t="s">
        <v>7</v>
      </c>
      <c r="J25" s="370" t="s">
        <v>7</v>
      </c>
      <c r="K25" s="369" t="s">
        <v>7</v>
      </c>
      <c r="L25" s="371" t="s">
        <v>7</v>
      </c>
      <c r="M25" s="370" t="s">
        <v>7</v>
      </c>
    </row>
    <row r="26" spans="1:13" ht="12" customHeight="1" x14ac:dyDescent="0.25">
      <c r="A26" s="367">
        <v>1992</v>
      </c>
      <c r="B26" s="368">
        <v>130429</v>
      </c>
      <c r="C26" s="369">
        <v>95933</v>
      </c>
      <c r="D26" s="370">
        <v>34496</v>
      </c>
      <c r="E26" s="369" t="s">
        <v>7</v>
      </c>
      <c r="F26" s="371" t="s">
        <v>7</v>
      </c>
      <c r="G26" s="370" t="s">
        <v>7</v>
      </c>
      <c r="H26" s="369" t="s">
        <v>7</v>
      </c>
      <c r="I26" s="371" t="s">
        <v>7</v>
      </c>
      <c r="J26" s="370" t="s">
        <v>7</v>
      </c>
      <c r="K26" s="369" t="s">
        <v>7</v>
      </c>
      <c r="L26" s="371" t="s">
        <v>7</v>
      </c>
      <c r="M26" s="370" t="s">
        <v>7</v>
      </c>
    </row>
    <row r="27" spans="1:13" ht="12" customHeight="1" x14ac:dyDescent="0.25">
      <c r="A27" s="367">
        <v>1993</v>
      </c>
      <c r="B27" s="368">
        <v>124704</v>
      </c>
      <c r="C27" s="369" t="s">
        <v>7</v>
      </c>
      <c r="D27" s="370" t="s">
        <v>7</v>
      </c>
      <c r="E27" s="369" t="s">
        <v>7</v>
      </c>
      <c r="F27" s="371" t="s">
        <v>7</v>
      </c>
      <c r="G27" s="370" t="s">
        <v>7</v>
      </c>
      <c r="H27" s="369" t="s">
        <v>7</v>
      </c>
      <c r="I27" s="371" t="s">
        <v>7</v>
      </c>
      <c r="J27" s="370" t="s">
        <v>7</v>
      </c>
      <c r="K27" s="369" t="s">
        <v>7</v>
      </c>
      <c r="L27" s="371" t="s">
        <v>7</v>
      </c>
      <c r="M27" s="370" t="s">
        <v>7</v>
      </c>
    </row>
    <row r="28" spans="1:13" ht="12" customHeight="1" x14ac:dyDescent="0.25">
      <c r="A28" s="367">
        <v>1994</v>
      </c>
      <c r="B28" s="368">
        <v>109885</v>
      </c>
      <c r="C28" s="369">
        <v>77503</v>
      </c>
      <c r="D28" s="370">
        <v>32382</v>
      </c>
      <c r="E28" s="369" t="s">
        <v>7</v>
      </c>
      <c r="F28" s="371" t="s">
        <v>7</v>
      </c>
      <c r="G28" s="370" t="s">
        <v>7</v>
      </c>
      <c r="H28" s="369" t="s">
        <v>7</v>
      </c>
      <c r="I28" s="371" t="s">
        <v>7</v>
      </c>
      <c r="J28" s="370" t="s">
        <v>7</v>
      </c>
      <c r="K28" s="369" t="s">
        <v>7</v>
      </c>
      <c r="L28" s="371" t="s">
        <v>7</v>
      </c>
      <c r="M28" s="370" t="s">
        <v>7</v>
      </c>
    </row>
    <row r="29" spans="1:13" ht="12" customHeight="1" x14ac:dyDescent="0.25">
      <c r="A29" s="367">
        <v>1995</v>
      </c>
      <c r="B29" s="368">
        <v>99856.8</v>
      </c>
      <c r="C29" s="372">
        <v>60265.599999999999</v>
      </c>
      <c r="D29" s="373">
        <v>39591.199999999997</v>
      </c>
      <c r="E29" s="369" t="s">
        <v>7</v>
      </c>
      <c r="F29" s="371" t="s">
        <v>7</v>
      </c>
      <c r="G29" s="370" t="s">
        <v>7</v>
      </c>
      <c r="H29" s="369" t="s">
        <v>7</v>
      </c>
      <c r="I29" s="371" t="s">
        <v>7</v>
      </c>
      <c r="J29" s="370" t="s">
        <v>7</v>
      </c>
      <c r="K29" s="369" t="s">
        <v>7</v>
      </c>
      <c r="L29" s="371" t="s">
        <v>7</v>
      </c>
      <c r="M29" s="370" t="s">
        <v>7</v>
      </c>
    </row>
    <row r="30" spans="1:13" ht="12" customHeight="1" x14ac:dyDescent="0.25">
      <c r="A30" s="367">
        <v>1996</v>
      </c>
      <c r="B30" s="368">
        <v>78592.800000000003</v>
      </c>
      <c r="C30" s="372">
        <v>42460.2</v>
      </c>
      <c r="D30" s="373">
        <v>36132.6</v>
      </c>
      <c r="E30" s="369" t="s">
        <v>7</v>
      </c>
      <c r="F30" s="371" t="s">
        <v>7</v>
      </c>
      <c r="G30" s="370" t="s">
        <v>7</v>
      </c>
      <c r="H30" s="369" t="s">
        <v>7</v>
      </c>
      <c r="I30" s="371" t="s">
        <v>7</v>
      </c>
      <c r="J30" s="370" t="s">
        <v>7</v>
      </c>
      <c r="K30" s="369" t="s">
        <v>7</v>
      </c>
      <c r="L30" s="371" t="s">
        <v>7</v>
      </c>
      <c r="M30" s="370" t="s">
        <v>7</v>
      </c>
    </row>
    <row r="31" spans="1:13" ht="12" customHeight="1" x14ac:dyDescent="0.25">
      <c r="A31" s="367">
        <v>1997</v>
      </c>
      <c r="B31" s="368">
        <v>79484.100000000006</v>
      </c>
      <c r="C31" s="372">
        <v>44336.5</v>
      </c>
      <c r="D31" s="373">
        <v>35147.599999999999</v>
      </c>
      <c r="E31" s="369" t="s">
        <v>7</v>
      </c>
      <c r="F31" s="371" t="s">
        <v>7</v>
      </c>
      <c r="G31" s="370" t="s">
        <v>7</v>
      </c>
      <c r="H31" s="369" t="s">
        <v>7</v>
      </c>
      <c r="I31" s="371" t="s">
        <v>7</v>
      </c>
      <c r="J31" s="370" t="s">
        <v>7</v>
      </c>
      <c r="K31" s="369" t="s">
        <v>7</v>
      </c>
      <c r="L31" s="371" t="s">
        <v>7</v>
      </c>
      <c r="M31" s="370" t="s">
        <v>7</v>
      </c>
    </row>
    <row r="32" spans="1:13" ht="12" customHeight="1" x14ac:dyDescent="0.25">
      <c r="A32" s="367">
        <v>1998</v>
      </c>
      <c r="B32" s="368">
        <v>86579.4</v>
      </c>
      <c r="C32" s="372">
        <v>35600.1</v>
      </c>
      <c r="D32" s="373">
        <v>50979.3</v>
      </c>
      <c r="E32" s="369" t="s">
        <v>7</v>
      </c>
      <c r="F32" s="371" t="s">
        <v>7</v>
      </c>
      <c r="G32" s="370" t="s">
        <v>7</v>
      </c>
      <c r="H32" s="369" t="s">
        <v>7</v>
      </c>
      <c r="I32" s="371" t="s">
        <v>7</v>
      </c>
      <c r="J32" s="370" t="s">
        <v>7</v>
      </c>
      <c r="K32" s="369" t="s">
        <v>7</v>
      </c>
      <c r="L32" s="371" t="s">
        <v>7</v>
      </c>
      <c r="M32" s="370" t="s">
        <v>7</v>
      </c>
    </row>
    <row r="33" spans="1:13" ht="12" customHeight="1" x14ac:dyDescent="0.25">
      <c r="A33" s="374">
        <v>1999</v>
      </c>
      <c r="B33" s="375">
        <v>108269.3</v>
      </c>
      <c r="C33" s="376">
        <v>39606.9</v>
      </c>
      <c r="D33" s="377">
        <v>68662.399999999994</v>
      </c>
      <c r="E33" s="378" t="s">
        <v>7</v>
      </c>
      <c r="F33" s="379" t="s">
        <v>7</v>
      </c>
      <c r="G33" s="380" t="s">
        <v>7</v>
      </c>
      <c r="H33" s="378" t="s">
        <v>7</v>
      </c>
      <c r="I33" s="379" t="s">
        <v>7</v>
      </c>
      <c r="J33" s="380" t="s">
        <v>7</v>
      </c>
      <c r="K33" s="378" t="s">
        <v>7</v>
      </c>
      <c r="L33" s="379" t="s">
        <v>7</v>
      </c>
      <c r="M33" s="380" t="s">
        <v>7</v>
      </c>
    </row>
    <row r="34" spans="1:13" ht="12" customHeight="1" x14ac:dyDescent="0.25">
      <c r="A34" s="367">
        <v>2000</v>
      </c>
      <c r="B34" s="368">
        <v>102350.3</v>
      </c>
      <c r="C34" s="372">
        <v>44334.400000000001</v>
      </c>
      <c r="D34" s="373">
        <v>58015.9</v>
      </c>
      <c r="E34" s="372">
        <v>12851.6</v>
      </c>
      <c r="F34" s="381">
        <v>871.7</v>
      </c>
      <c r="G34" s="373">
        <v>13723.3</v>
      </c>
      <c r="H34" s="372">
        <v>31482.799999999999</v>
      </c>
      <c r="I34" s="381">
        <v>57144.2</v>
      </c>
      <c r="J34" s="373">
        <v>88627</v>
      </c>
      <c r="K34" s="369" t="s">
        <v>7</v>
      </c>
      <c r="L34" s="371" t="s">
        <v>7</v>
      </c>
      <c r="M34" s="370" t="s">
        <v>7</v>
      </c>
    </row>
    <row r="35" spans="1:13" ht="12" customHeight="1" x14ac:dyDescent="0.25">
      <c r="A35" s="374">
        <v>2001</v>
      </c>
      <c r="B35" s="375">
        <v>94855</v>
      </c>
      <c r="C35" s="376">
        <v>44175.7</v>
      </c>
      <c r="D35" s="377">
        <v>50679.3</v>
      </c>
      <c r="E35" s="376">
        <v>16077.3</v>
      </c>
      <c r="F35" s="382">
        <v>713.7</v>
      </c>
      <c r="G35" s="377">
        <v>16791</v>
      </c>
      <c r="H35" s="376">
        <v>28098.400000000001</v>
      </c>
      <c r="I35" s="382">
        <v>49965.599999999999</v>
      </c>
      <c r="J35" s="377">
        <v>78064</v>
      </c>
      <c r="K35" s="369" t="s">
        <v>7</v>
      </c>
      <c r="L35" s="371" t="s">
        <v>7</v>
      </c>
      <c r="M35" s="370" t="s">
        <v>7</v>
      </c>
    </row>
    <row r="36" spans="1:13" ht="12" customHeight="1" x14ac:dyDescent="0.25">
      <c r="A36" s="374">
        <v>2002</v>
      </c>
      <c r="B36" s="375">
        <v>88088.9</v>
      </c>
      <c r="C36" s="376">
        <v>46219.9</v>
      </c>
      <c r="D36" s="377">
        <v>41869</v>
      </c>
      <c r="E36" s="376">
        <v>17026</v>
      </c>
      <c r="F36" s="382">
        <v>412.2</v>
      </c>
      <c r="G36" s="377">
        <v>17438.2</v>
      </c>
      <c r="H36" s="376">
        <v>29193.9</v>
      </c>
      <c r="I36" s="382">
        <v>41456.800000000003</v>
      </c>
      <c r="J36" s="377">
        <v>70650.7</v>
      </c>
      <c r="K36" s="369" t="s">
        <v>7</v>
      </c>
      <c r="L36" s="371" t="s">
        <v>7</v>
      </c>
      <c r="M36" s="370" t="s">
        <v>7</v>
      </c>
    </row>
    <row r="37" spans="1:13" ht="12" customHeight="1" x14ac:dyDescent="0.25">
      <c r="A37" s="374">
        <v>2003</v>
      </c>
      <c r="B37" s="375">
        <v>119496.3</v>
      </c>
      <c r="C37" s="376">
        <v>56743.7</v>
      </c>
      <c r="D37" s="377">
        <v>62752.6</v>
      </c>
      <c r="E37" s="376">
        <v>24654.7</v>
      </c>
      <c r="F37" s="382">
        <v>1133.3</v>
      </c>
      <c r="G37" s="377">
        <v>25788</v>
      </c>
      <c r="H37" s="376">
        <v>32089</v>
      </c>
      <c r="I37" s="382">
        <v>61619.3</v>
      </c>
      <c r="J37" s="377">
        <v>93708.3</v>
      </c>
      <c r="K37" s="369" t="s">
        <v>7</v>
      </c>
      <c r="L37" s="371" t="s">
        <v>7</v>
      </c>
      <c r="M37" s="370" t="s">
        <v>7</v>
      </c>
    </row>
    <row r="38" spans="1:13" ht="12" customHeight="1" x14ac:dyDescent="0.25">
      <c r="A38" s="374">
        <v>2004</v>
      </c>
      <c r="B38" s="375">
        <v>130640.1</v>
      </c>
      <c r="C38" s="376">
        <v>67579.5</v>
      </c>
      <c r="D38" s="377">
        <v>63060.6</v>
      </c>
      <c r="E38" s="376">
        <v>33096.800000000003</v>
      </c>
      <c r="F38" s="382">
        <v>1059.0999999999999</v>
      </c>
      <c r="G38" s="377">
        <v>34155.9</v>
      </c>
      <c r="H38" s="376">
        <v>34482.699999999997</v>
      </c>
      <c r="I38" s="382">
        <v>62001.5</v>
      </c>
      <c r="J38" s="377">
        <v>96484.2</v>
      </c>
      <c r="K38" s="369" t="s">
        <v>7</v>
      </c>
      <c r="L38" s="371" t="s">
        <v>7</v>
      </c>
      <c r="M38" s="370" t="s">
        <v>7</v>
      </c>
    </row>
    <row r="39" spans="1:13" ht="12" customHeight="1" x14ac:dyDescent="0.25">
      <c r="A39" s="374">
        <v>2005</v>
      </c>
      <c r="B39" s="375">
        <v>133783.6</v>
      </c>
      <c r="C39" s="376">
        <v>73306.2</v>
      </c>
      <c r="D39" s="377">
        <v>60477.4</v>
      </c>
      <c r="E39" s="376">
        <v>33917.1</v>
      </c>
      <c r="F39" s="382">
        <v>2012.7</v>
      </c>
      <c r="G39" s="377">
        <v>35929.800000000003</v>
      </c>
      <c r="H39" s="376">
        <v>39389.1</v>
      </c>
      <c r="I39" s="382">
        <v>58464.7</v>
      </c>
      <c r="J39" s="377">
        <v>97853.8</v>
      </c>
      <c r="K39" s="369" t="s">
        <v>7</v>
      </c>
      <c r="L39" s="371" t="s">
        <v>7</v>
      </c>
      <c r="M39" s="370" t="s">
        <v>7</v>
      </c>
    </row>
    <row r="40" spans="1:13" ht="12" customHeight="1" x14ac:dyDescent="0.25">
      <c r="A40" s="374">
        <v>2006</v>
      </c>
      <c r="B40" s="375">
        <v>122004.6</v>
      </c>
      <c r="C40" s="376">
        <v>69483</v>
      </c>
      <c r="D40" s="377">
        <v>52521.599999999999</v>
      </c>
      <c r="E40" s="376">
        <v>40681.599999999999</v>
      </c>
      <c r="F40" s="382">
        <v>1474.8</v>
      </c>
      <c r="G40" s="377">
        <v>42156.4</v>
      </c>
      <c r="H40" s="376">
        <v>24480.2</v>
      </c>
      <c r="I40" s="382">
        <v>16056.1</v>
      </c>
      <c r="J40" s="377">
        <v>40536.300000000003</v>
      </c>
      <c r="K40" s="369">
        <v>4321.2</v>
      </c>
      <c r="L40" s="371">
        <v>34990.699999999997</v>
      </c>
      <c r="M40" s="370">
        <v>39311.9</v>
      </c>
    </row>
    <row r="41" spans="1:13" ht="12" customHeight="1" x14ac:dyDescent="0.25">
      <c r="A41" s="374">
        <v>2007</v>
      </c>
      <c r="B41" s="375">
        <v>115513</v>
      </c>
      <c r="C41" s="376">
        <v>54548.4</v>
      </c>
      <c r="D41" s="377">
        <v>60964.6</v>
      </c>
      <c r="E41" s="376">
        <v>16431.5</v>
      </c>
      <c r="F41" s="382">
        <v>1160.7</v>
      </c>
      <c r="G41" s="377">
        <v>17592.2</v>
      </c>
      <c r="H41" s="376">
        <v>26125.3</v>
      </c>
      <c r="I41" s="382">
        <v>19513.5</v>
      </c>
      <c r="J41" s="377">
        <v>45638.8</v>
      </c>
      <c r="K41" s="369">
        <v>11991.6</v>
      </c>
      <c r="L41" s="371">
        <v>40290.400000000001</v>
      </c>
      <c r="M41" s="370">
        <v>52282</v>
      </c>
    </row>
    <row r="42" spans="1:13" ht="12" customHeight="1" x14ac:dyDescent="0.25">
      <c r="A42" s="374">
        <v>2008</v>
      </c>
      <c r="B42" s="375">
        <v>106115</v>
      </c>
      <c r="C42" s="376">
        <v>30545.8</v>
      </c>
      <c r="D42" s="377">
        <v>75569.2</v>
      </c>
      <c r="E42" s="376">
        <v>9701.7000000000007</v>
      </c>
      <c r="F42" s="382">
        <v>1414.7</v>
      </c>
      <c r="G42" s="377">
        <v>11116.4</v>
      </c>
      <c r="H42" s="376">
        <v>12928.2</v>
      </c>
      <c r="I42" s="382">
        <v>12622.8</v>
      </c>
      <c r="J42" s="377">
        <v>25551</v>
      </c>
      <c r="K42" s="369">
        <v>7915.9</v>
      </c>
      <c r="L42" s="371">
        <v>61531.7</v>
      </c>
      <c r="M42" s="370">
        <v>69447.600000000006</v>
      </c>
    </row>
    <row r="43" spans="1:13" ht="12" customHeight="1" x14ac:dyDescent="0.25">
      <c r="A43" s="374">
        <v>2009</v>
      </c>
      <c r="B43" s="375">
        <v>89468.25</v>
      </c>
      <c r="C43" s="376">
        <v>27425.8</v>
      </c>
      <c r="D43" s="377">
        <v>62042.5</v>
      </c>
      <c r="E43" s="376">
        <v>5767.1</v>
      </c>
      <c r="F43" s="382">
        <v>1705.9</v>
      </c>
      <c r="G43" s="377">
        <v>7473</v>
      </c>
      <c r="H43" s="376">
        <v>16330.8</v>
      </c>
      <c r="I43" s="382">
        <v>12440.8</v>
      </c>
      <c r="J43" s="377">
        <v>28771.599999999999</v>
      </c>
      <c r="K43" s="369">
        <v>5327.9</v>
      </c>
      <c r="L43" s="371">
        <v>47895.8</v>
      </c>
      <c r="M43" s="370">
        <v>53223.7</v>
      </c>
    </row>
    <row r="44" spans="1:13" ht="12" customHeight="1" x14ac:dyDescent="0.25">
      <c r="A44" s="383">
        <v>2010</v>
      </c>
      <c r="B44" s="375">
        <v>91959.25</v>
      </c>
      <c r="C44" s="384">
        <v>20240.150000000001</v>
      </c>
      <c r="D44" s="385">
        <v>71719.100000000006</v>
      </c>
      <c r="E44" s="384">
        <v>4060.8</v>
      </c>
      <c r="F44" s="386">
        <v>2235.9</v>
      </c>
      <c r="G44" s="385">
        <v>6296.7</v>
      </c>
      <c r="H44" s="384">
        <v>11218.5</v>
      </c>
      <c r="I44" s="386">
        <v>18990</v>
      </c>
      <c r="J44" s="385">
        <v>30208.5</v>
      </c>
      <c r="K44" s="369">
        <v>4960.8999999999996</v>
      </c>
      <c r="L44" s="371">
        <v>50493.2</v>
      </c>
      <c r="M44" s="370">
        <v>55454.1</v>
      </c>
    </row>
    <row r="45" spans="1:13" ht="12" customHeight="1" x14ac:dyDescent="0.25">
      <c r="A45" s="387" t="s">
        <v>557</v>
      </c>
      <c r="B45" s="388">
        <v>99919.17</v>
      </c>
      <c r="C45" s="389">
        <v>20396.37</v>
      </c>
      <c r="D45" s="390">
        <v>79522.8</v>
      </c>
      <c r="E45" s="389">
        <v>4456.2</v>
      </c>
      <c r="F45" s="391">
        <v>1811.9</v>
      </c>
      <c r="G45" s="392">
        <v>6268.1</v>
      </c>
      <c r="H45" s="389">
        <v>14547.9</v>
      </c>
      <c r="I45" s="391">
        <v>15754</v>
      </c>
      <c r="J45" s="392">
        <v>30301.9</v>
      </c>
      <c r="K45" s="393">
        <v>1392.2</v>
      </c>
      <c r="L45" s="394">
        <v>57317.9</v>
      </c>
      <c r="M45" s="395">
        <v>58710.1</v>
      </c>
    </row>
    <row r="46" spans="1:13" ht="12" customHeight="1" x14ac:dyDescent="0.25">
      <c r="A46" s="374">
        <v>2012</v>
      </c>
      <c r="B46" s="375">
        <v>103567.26</v>
      </c>
      <c r="C46" s="396">
        <v>17150.41</v>
      </c>
      <c r="D46" s="397">
        <v>86416.85</v>
      </c>
      <c r="E46" s="396">
        <v>5325.66</v>
      </c>
      <c r="F46" s="398">
        <v>2690.75</v>
      </c>
      <c r="G46" s="399">
        <v>8016.41</v>
      </c>
      <c r="H46" s="396">
        <v>10326.09</v>
      </c>
      <c r="I46" s="398">
        <v>25593.37</v>
      </c>
      <c r="J46" s="399">
        <v>35919.5</v>
      </c>
      <c r="K46" s="396">
        <v>1498.66</v>
      </c>
      <c r="L46" s="398">
        <v>58132.73</v>
      </c>
      <c r="M46" s="399">
        <v>59631.4</v>
      </c>
    </row>
    <row r="47" spans="1:13" ht="12" customHeight="1" x14ac:dyDescent="0.25">
      <c r="A47" s="400">
        <v>2013</v>
      </c>
      <c r="B47" s="401">
        <v>95340.19</v>
      </c>
      <c r="C47" s="389">
        <v>6608.96</v>
      </c>
      <c r="D47" s="402">
        <v>88731.23</v>
      </c>
      <c r="E47" s="389">
        <v>2339.91</v>
      </c>
      <c r="F47" s="403">
        <v>1982.06</v>
      </c>
      <c r="G47" s="404">
        <v>4321.97</v>
      </c>
      <c r="H47" s="389">
        <v>2423.2600000000002</v>
      </c>
      <c r="I47" s="403">
        <v>17394.27</v>
      </c>
      <c r="J47" s="404">
        <v>19817.53</v>
      </c>
      <c r="K47" s="389">
        <v>1845.79</v>
      </c>
      <c r="L47" s="403">
        <v>69354.899999999994</v>
      </c>
      <c r="M47" s="404">
        <v>71200.69</v>
      </c>
    </row>
    <row r="48" spans="1:13" ht="12" customHeight="1" x14ac:dyDescent="0.25">
      <c r="A48" s="374">
        <v>2014</v>
      </c>
      <c r="B48" s="375">
        <v>98966.58</v>
      </c>
      <c r="C48" s="396">
        <v>4528.74</v>
      </c>
      <c r="D48" s="397">
        <v>94437.84</v>
      </c>
      <c r="E48" s="396">
        <v>1431.17</v>
      </c>
      <c r="F48" s="398">
        <v>3618.82</v>
      </c>
      <c r="G48" s="399">
        <v>5049.99</v>
      </c>
      <c r="H48" s="396">
        <v>2279.7399999999998</v>
      </c>
      <c r="I48" s="398">
        <v>21760.83</v>
      </c>
      <c r="J48" s="399">
        <v>2404.5700000000002</v>
      </c>
      <c r="K48" s="396">
        <v>817.83</v>
      </c>
      <c r="L48" s="398">
        <v>69058.19</v>
      </c>
      <c r="M48" s="399">
        <v>69876.02</v>
      </c>
    </row>
    <row r="49" spans="1:13" ht="12" customHeight="1" x14ac:dyDescent="0.25">
      <c r="A49" s="374">
        <v>2015</v>
      </c>
      <c r="B49" s="375">
        <v>90580.47</v>
      </c>
      <c r="C49" s="396">
        <v>3010.86</v>
      </c>
      <c r="D49" s="397">
        <v>87569.61</v>
      </c>
      <c r="E49" s="396">
        <v>1238.5</v>
      </c>
      <c r="F49" s="398">
        <v>1826</v>
      </c>
      <c r="G49" s="399">
        <v>3064.5</v>
      </c>
      <c r="H49" s="396">
        <v>858.38</v>
      </c>
      <c r="I49" s="398">
        <v>16452.37</v>
      </c>
      <c r="J49" s="399">
        <v>17310.75</v>
      </c>
      <c r="K49" s="396">
        <v>913.98</v>
      </c>
      <c r="L49" s="398">
        <v>69291.240000000005</v>
      </c>
      <c r="M49" s="399">
        <v>70205.22</v>
      </c>
    </row>
    <row r="50" spans="1:13" ht="12" customHeight="1" x14ac:dyDescent="0.25">
      <c r="A50" s="727">
        <v>2016</v>
      </c>
      <c r="B50" s="728">
        <v>98464.2</v>
      </c>
      <c r="C50" s="729">
        <v>2420.98</v>
      </c>
      <c r="D50" s="398">
        <v>96043.199999999997</v>
      </c>
      <c r="E50" s="729">
        <v>1044.3599999999999</v>
      </c>
      <c r="F50" s="398">
        <v>2536.8200000000002</v>
      </c>
      <c r="G50" s="730">
        <v>3581.2</v>
      </c>
      <c r="H50" s="729">
        <v>974.62</v>
      </c>
      <c r="I50" s="398">
        <v>22466.21</v>
      </c>
      <c r="J50" s="730">
        <v>23440.799999999999</v>
      </c>
      <c r="K50" s="729">
        <v>402</v>
      </c>
      <c r="L50" s="398">
        <v>71040.2</v>
      </c>
      <c r="M50" s="730">
        <v>71442.2</v>
      </c>
    </row>
    <row r="51" spans="1:13" ht="12" customHeight="1" x14ac:dyDescent="0.25">
      <c r="A51" s="727">
        <v>2017</v>
      </c>
      <c r="B51" s="728">
        <v>83802.960000000006</v>
      </c>
      <c r="C51" s="729">
        <v>1686.78</v>
      </c>
      <c r="D51" s="398">
        <v>82116.179999999993</v>
      </c>
      <c r="E51" s="729">
        <v>788.27</v>
      </c>
      <c r="F51" s="398">
        <v>1670.78</v>
      </c>
      <c r="G51" s="730">
        <v>2459.0500000000002</v>
      </c>
      <c r="H51" s="729">
        <v>400.95</v>
      </c>
      <c r="I51" s="398">
        <v>4829.16</v>
      </c>
      <c r="J51" s="730">
        <v>5230.1099999999997</v>
      </c>
      <c r="K51" s="729">
        <v>497.56</v>
      </c>
      <c r="L51" s="398">
        <v>75616.240000000005</v>
      </c>
      <c r="M51" s="730">
        <v>76113.8</v>
      </c>
    </row>
    <row r="52" spans="1:13" ht="12" customHeight="1" x14ac:dyDescent="0.25">
      <c r="A52" s="727">
        <v>2018</v>
      </c>
      <c r="B52" s="728">
        <v>100865.76</v>
      </c>
      <c r="C52" s="729">
        <v>1458.81</v>
      </c>
      <c r="D52" s="398">
        <v>99406.95</v>
      </c>
      <c r="E52" s="729">
        <v>484.85</v>
      </c>
      <c r="F52" s="398">
        <v>900.92</v>
      </c>
      <c r="G52" s="730">
        <v>1385.77</v>
      </c>
      <c r="H52" s="729">
        <v>476.18</v>
      </c>
      <c r="I52" s="398">
        <v>7320.94</v>
      </c>
      <c r="J52" s="730">
        <v>7797.12</v>
      </c>
      <c r="K52" s="729">
        <v>497.78</v>
      </c>
      <c r="L52" s="398">
        <v>91185.09</v>
      </c>
      <c r="M52" s="730">
        <v>91682.87</v>
      </c>
    </row>
    <row r="53" spans="1:13" ht="12" customHeight="1" x14ac:dyDescent="0.25">
      <c r="A53" s="727">
        <v>2019</v>
      </c>
      <c r="B53" s="728">
        <v>107419.13</v>
      </c>
      <c r="C53" s="729">
        <v>954.33</v>
      </c>
      <c r="D53" s="398">
        <v>106464.8</v>
      </c>
      <c r="E53" s="729">
        <v>533.13</v>
      </c>
      <c r="F53" s="398">
        <v>1932.92</v>
      </c>
      <c r="G53" s="730">
        <v>2466.0500000000002</v>
      </c>
      <c r="H53" s="729">
        <v>249.79</v>
      </c>
      <c r="I53" s="398">
        <v>8075.15</v>
      </c>
      <c r="J53" s="730">
        <v>8324.94</v>
      </c>
      <c r="K53" s="729">
        <v>171.41</v>
      </c>
      <c r="L53" s="398">
        <v>96456.73</v>
      </c>
      <c r="M53" s="730">
        <v>96628.14</v>
      </c>
    </row>
    <row r="54" spans="1:13" ht="12" customHeight="1" x14ac:dyDescent="0.25">
      <c r="A54" s="723"/>
      <c r="B54" s="731"/>
      <c r="C54" s="724"/>
      <c r="D54" s="725"/>
      <c r="E54" s="724"/>
      <c r="F54" s="725"/>
      <c r="G54" s="726"/>
      <c r="H54" s="724"/>
      <c r="I54" s="725"/>
      <c r="J54" s="726"/>
      <c r="K54" s="724"/>
      <c r="L54" s="725"/>
      <c r="M54" s="726"/>
    </row>
    <row r="55" spans="1:13" ht="12" customHeight="1" x14ac:dyDescent="0.25">
      <c r="A55" s="138" t="s">
        <v>284</v>
      </c>
      <c r="B55" s="140"/>
      <c r="C55" s="140"/>
      <c r="D55" s="280"/>
      <c r="E55" s="138" t="s">
        <v>314</v>
      </c>
      <c r="F55" s="140"/>
      <c r="G55" s="140"/>
      <c r="H55" s="140"/>
      <c r="I55" s="140"/>
      <c r="J55" s="140"/>
      <c r="K55" s="140"/>
      <c r="L55" s="140"/>
      <c r="M55" s="140"/>
    </row>
    <row r="56" spans="1:13" ht="12" customHeight="1" x14ac:dyDescent="0.25">
      <c r="A56" s="139" t="s">
        <v>8</v>
      </c>
      <c r="B56" s="138" t="s">
        <v>369</v>
      </c>
      <c r="C56" s="140"/>
      <c r="D56" s="280"/>
      <c r="E56" s="138"/>
      <c r="F56" s="140"/>
      <c r="G56" s="140"/>
      <c r="H56" s="140"/>
      <c r="I56" s="140"/>
      <c r="J56" s="140"/>
      <c r="K56" s="140"/>
      <c r="L56" s="140"/>
      <c r="M56" s="140"/>
    </row>
    <row r="57" spans="1:13" ht="12" customHeight="1" x14ac:dyDescent="0.25">
      <c r="A57" s="138"/>
      <c r="B57" s="138" t="s">
        <v>370</v>
      </c>
      <c r="C57" s="140"/>
      <c r="D57" s="280"/>
      <c r="E57" s="138"/>
      <c r="F57" s="140"/>
      <c r="G57" s="140"/>
      <c r="H57" s="140"/>
      <c r="I57" s="140"/>
      <c r="J57" s="140"/>
      <c r="K57" s="140"/>
      <c r="L57" s="140"/>
      <c r="M57" s="140"/>
    </row>
    <row r="58" spans="1:13" ht="12" customHeight="1" x14ac:dyDescent="0.25">
      <c r="A58" s="139" t="s">
        <v>10</v>
      </c>
      <c r="B58" s="138" t="s">
        <v>9</v>
      </c>
      <c r="C58" s="138"/>
      <c r="D58" s="138"/>
      <c r="E58" s="138"/>
      <c r="F58" s="138"/>
      <c r="G58" s="138"/>
      <c r="H58" s="138"/>
      <c r="I58" s="138"/>
      <c r="J58" s="138"/>
      <c r="K58" s="138"/>
      <c r="L58" s="138"/>
      <c r="M58" s="138"/>
    </row>
    <row r="59" spans="1:13" ht="12" customHeight="1" x14ac:dyDescent="0.25">
      <c r="A59" s="139" t="s">
        <v>12</v>
      </c>
      <c r="B59" s="138" t="s">
        <v>11</v>
      </c>
      <c r="C59" s="138"/>
      <c r="D59" s="138"/>
      <c r="E59" s="138"/>
      <c r="F59" s="138"/>
      <c r="G59" s="138"/>
      <c r="H59" s="138"/>
      <c r="I59" s="138"/>
      <c r="J59" s="138"/>
      <c r="K59" s="138"/>
      <c r="L59" s="138"/>
      <c r="M59" s="138"/>
    </row>
    <row r="60" spans="1:13" ht="12" customHeight="1" x14ac:dyDescent="0.25">
      <c r="A60" s="139" t="s">
        <v>13</v>
      </c>
      <c r="B60" s="138" t="s">
        <v>505</v>
      </c>
      <c r="C60" s="138"/>
      <c r="D60" s="138"/>
      <c r="E60" s="138"/>
      <c r="F60" s="138"/>
      <c r="G60" s="138"/>
      <c r="H60" s="138"/>
      <c r="I60" s="138"/>
      <c r="J60" s="138"/>
      <c r="K60" s="138"/>
      <c r="L60" s="138"/>
      <c r="M60" s="138"/>
    </row>
    <row r="61" spans="1:13" s="280" customFormat="1" ht="12" customHeight="1" x14ac:dyDescent="0.25">
      <c r="A61" s="139" t="s">
        <v>14</v>
      </c>
      <c r="B61" s="743" t="s">
        <v>413</v>
      </c>
      <c r="C61" s="743"/>
      <c r="D61" s="743"/>
      <c r="E61" s="743"/>
      <c r="F61" s="743"/>
      <c r="G61" s="743"/>
      <c r="H61" s="743"/>
      <c r="I61" s="743"/>
      <c r="J61" s="743"/>
      <c r="K61" s="743"/>
      <c r="L61" s="743"/>
      <c r="M61" s="743"/>
    </row>
    <row r="62" spans="1:13" s="280" customFormat="1" ht="12" customHeight="1" x14ac:dyDescent="0.25">
      <c r="A62" s="139"/>
      <c r="B62" s="743"/>
      <c r="C62" s="743"/>
      <c r="D62" s="743"/>
      <c r="E62" s="743"/>
      <c r="F62" s="743"/>
      <c r="G62" s="743"/>
      <c r="H62" s="743"/>
      <c r="I62" s="743"/>
      <c r="J62" s="743"/>
      <c r="K62" s="743"/>
      <c r="L62" s="743"/>
      <c r="M62" s="743"/>
    </row>
    <row r="63" spans="1:13" ht="12" customHeight="1" x14ac:dyDescent="0.25">
      <c r="A63" s="140"/>
      <c r="B63" s="743"/>
      <c r="C63" s="743"/>
      <c r="D63" s="743"/>
      <c r="E63" s="743"/>
      <c r="F63" s="743"/>
      <c r="G63" s="743"/>
      <c r="H63" s="743"/>
      <c r="I63" s="743"/>
      <c r="J63" s="743"/>
      <c r="K63" s="743"/>
      <c r="L63" s="743"/>
      <c r="M63" s="743"/>
    </row>
    <row r="64" spans="1:13" x14ac:dyDescent="0.25">
      <c r="A64" s="139" t="s">
        <v>558</v>
      </c>
      <c r="B64" s="138" t="s">
        <v>559</v>
      </c>
    </row>
  </sheetData>
  <mergeCells count="8">
    <mergeCell ref="B61:M63"/>
    <mergeCell ref="A1:M1"/>
    <mergeCell ref="A2:A3"/>
    <mergeCell ref="B2:B3"/>
    <mergeCell ref="C2:D2"/>
    <mergeCell ref="E2:G2"/>
    <mergeCell ref="H2:J2"/>
    <mergeCell ref="K2:M2"/>
  </mergeCells>
  <pageMargins left="0.75" right="0.75" top="1" bottom="1" header="0" footer="0"/>
  <pageSetup scale="70" orientation="portrait" horizontalDpi="300" verticalDpi="300" r:id="rId1"/>
  <headerFooter alignWithMargins="0"/>
  <ignoredErrors>
    <ignoredError sqref="A56:A63 A64:B6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89"/>
  <sheetViews>
    <sheetView showGridLines="0" workbookViewId="0"/>
  </sheetViews>
  <sheetFormatPr baseColWidth="10" defaultColWidth="11.44140625" defaultRowHeight="13.8" x14ac:dyDescent="0.3"/>
  <cols>
    <col min="1" max="1" width="16.6640625" style="10" customWidth="1"/>
    <col min="2" max="2" width="11.33203125" style="10" customWidth="1"/>
    <col min="3" max="3" width="12.44140625" style="10" customWidth="1"/>
    <col min="4" max="4" width="9.6640625" style="10" customWidth="1"/>
    <col min="5" max="5" width="10.44140625" style="10" customWidth="1"/>
    <col min="6" max="6" width="12.109375" style="10" customWidth="1"/>
    <col min="7" max="7" width="10.109375" style="10" customWidth="1"/>
    <col min="8" max="8" width="9" style="10" customWidth="1"/>
    <col min="9" max="9" width="8.5546875" style="10" customWidth="1"/>
    <col min="10" max="10" width="15.109375" style="10" customWidth="1"/>
    <col min="11" max="11" width="11.88671875" style="10" customWidth="1"/>
    <col min="12" max="12" width="12" style="10" customWidth="1"/>
    <col min="13" max="13" width="9.6640625" style="10" customWidth="1"/>
    <col min="14" max="16384" width="11.44140625" style="10"/>
  </cols>
  <sheetData>
    <row r="1" spans="1:13" ht="14.4" thickBot="1" x14ac:dyDescent="0.35"/>
    <row r="2" spans="1:13" ht="28.5" customHeight="1" thickBot="1" x14ac:dyDescent="0.35">
      <c r="A2" s="792" t="s">
        <v>340</v>
      </c>
      <c r="B2" s="793"/>
      <c r="C2" s="793"/>
      <c r="D2" s="794"/>
      <c r="E2" s="792" t="s">
        <v>377</v>
      </c>
      <c r="F2" s="793"/>
      <c r="G2" s="793"/>
      <c r="H2" s="794"/>
      <c r="I2" s="12"/>
      <c r="J2" s="792" t="s">
        <v>341</v>
      </c>
      <c r="K2" s="793"/>
      <c r="L2" s="793"/>
      <c r="M2" s="794"/>
    </row>
    <row r="3" spans="1:13" ht="24.6" thickBot="1" x14ac:dyDescent="0.35">
      <c r="A3" s="75" t="s">
        <v>15</v>
      </c>
      <c r="B3" s="76" t="s">
        <v>3</v>
      </c>
      <c r="C3" s="77" t="s">
        <v>373</v>
      </c>
      <c r="D3" s="68" t="s">
        <v>1</v>
      </c>
      <c r="E3" s="76" t="s">
        <v>3</v>
      </c>
      <c r="F3" s="76" t="s">
        <v>4</v>
      </c>
      <c r="G3" s="150" t="s">
        <v>398</v>
      </c>
      <c r="H3" s="68" t="s">
        <v>1</v>
      </c>
      <c r="I3" s="12"/>
      <c r="J3" s="75" t="s">
        <v>15</v>
      </c>
      <c r="K3" s="76" t="s">
        <v>3</v>
      </c>
      <c r="L3" s="77" t="s">
        <v>373</v>
      </c>
      <c r="M3" s="68" t="s">
        <v>1</v>
      </c>
    </row>
    <row r="4" spans="1:13" x14ac:dyDescent="0.3">
      <c r="A4" s="42" t="s">
        <v>296</v>
      </c>
      <c r="B4" s="78">
        <v>0</v>
      </c>
      <c r="C4" s="79">
        <v>0</v>
      </c>
      <c r="D4" s="60">
        <f>SUM(B4:C4)</f>
        <v>0</v>
      </c>
      <c r="E4" s="80">
        <v>0</v>
      </c>
      <c r="F4" s="81">
        <v>0</v>
      </c>
      <c r="G4" s="82">
        <v>0</v>
      </c>
      <c r="H4" s="60">
        <f>SUM(E4:G4)</f>
        <v>0</v>
      </c>
      <c r="I4" s="12"/>
      <c r="J4" s="31" t="s">
        <v>219</v>
      </c>
      <c r="K4" s="121">
        <v>0</v>
      </c>
      <c r="L4" s="122">
        <v>0</v>
      </c>
      <c r="M4" s="85">
        <f>SUM(K4:L4)</f>
        <v>0</v>
      </c>
    </row>
    <row r="5" spans="1:13" x14ac:dyDescent="0.3">
      <c r="A5" s="44" t="s">
        <v>220</v>
      </c>
      <c r="B5" s="78">
        <v>64.599999999999994</v>
      </c>
      <c r="C5" s="79">
        <v>0</v>
      </c>
      <c r="D5" s="60">
        <f t="shared" ref="D5:D18" si="0">SUM(B5:C5)</f>
        <v>64.599999999999994</v>
      </c>
      <c r="E5" s="78">
        <v>0</v>
      </c>
      <c r="F5" s="86">
        <v>0</v>
      </c>
      <c r="G5" s="87">
        <v>0</v>
      </c>
      <c r="H5" s="60">
        <f>SUM(E5:G5)</f>
        <v>0</v>
      </c>
      <c r="I5" s="12"/>
      <c r="J5" s="34" t="s">
        <v>220</v>
      </c>
      <c r="K5" s="123">
        <v>0</v>
      </c>
      <c r="L5" s="124">
        <v>0</v>
      </c>
      <c r="M5" s="85">
        <f t="shared" ref="M5:M18" si="1">SUM(K5:L5)</f>
        <v>0</v>
      </c>
    </row>
    <row r="6" spans="1:13" x14ac:dyDescent="0.3">
      <c r="A6" s="44" t="s">
        <v>221</v>
      </c>
      <c r="B6" s="78">
        <v>66.900000000000006</v>
      </c>
      <c r="C6" s="79">
        <v>0</v>
      </c>
      <c r="D6" s="60">
        <f t="shared" si="0"/>
        <v>66.900000000000006</v>
      </c>
      <c r="E6" s="78">
        <v>0</v>
      </c>
      <c r="F6" s="86">
        <v>0</v>
      </c>
      <c r="G6" s="87">
        <v>0</v>
      </c>
      <c r="H6" s="60">
        <f t="shared" ref="H6:H18" si="2">SUM(E6:G6)</f>
        <v>0</v>
      </c>
      <c r="I6" s="12"/>
      <c r="J6" s="34" t="s">
        <v>221</v>
      </c>
      <c r="K6" s="123">
        <v>0</v>
      </c>
      <c r="L6" s="125">
        <v>0</v>
      </c>
      <c r="M6" s="85">
        <f t="shared" si="1"/>
        <v>0</v>
      </c>
    </row>
    <row r="7" spans="1:13" x14ac:dyDescent="0.3">
      <c r="A7" s="44" t="s">
        <v>222</v>
      </c>
      <c r="B7" s="78">
        <v>151</v>
      </c>
      <c r="C7" s="79">
        <v>0</v>
      </c>
      <c r="D7" s="60">
        <f t="shared" si="0"/>
        <v>151</v>
      </c>
      <c r="E7" s="78">
        <v>0</v>
      </c>
      <c r="F7" s="86">
        <v>0</v>
      </c>
      <c r="G7" s="87">
        <v>0</v>
      </c>
      <c r="H7" s="60">
        <f t="shared" si="2"/>
        <v>0</v>
      </c>
      <c r="I7" s="12"/>
      <c r="J7" s="34" t="s">
        <v>222</v>
      </c>
      <c r="K7" s="123">
        <v>0</v>
      </c>
      <c r="L7" s="125">
        <v>0</v>
      </c>
      <c r="M7" s="85">
        <f t="shared" si="1"/>
        <v>0</v>
      </c>
    </row>
    <row r="8" spans="1:13" x14ac:dyDescent="0.3">
      <c r="A8" s="44" t="s">
        <v>223</v>
      </c>
      <c r="B8" s="78">
        <v>4034.01</v>
      </c>
      <c r="C8" s="79">
        <v>1055.0999999999999</v>
      </c>
      <c r="D8" s="60">
        <f t="shared" si="0"/>
        <v>5089.1100000000006</v>
      </c>
      <c r="E8" s="314">
        <v>2364.11</v>
      </c>
      <c r="F8" s="315">
        <v>584.5</v>
      </c>
      <c r="G8" s="316">
        <v>0</v>
      </c>
      <c r="H8" s="317">
        <f t="shared" si="2"/>
        <v>2948.61</v>
      </c>
      <c r="I8" s="12"/>
      <c r="J8" s="34" t="s">
        <v>223</v>
      </c>
      <c r="K8" s="123">
        <v>0</v>
      </c>
      <c r="L8" s="125">
        <v>0</v>
      </c>
      <c r="M8" s="85">
        <f t="shared" si="1"/>
        <v>0</v>
      </c>
    </row>
    <row r="9" spans="1:13" x14ac:dyDescent="0.3">
      <c r="A9" s="44" t="s">
        <v>224</v>
      </c>
      <c r="B9" s="78">
        <v>137.02000000000001</v>
      </c>
      <c r="C9" s="79">
        <v>822.1</v>
      </c>
      <c r="D9" s="60">
        <f t="shared" si="0"/>
        <v>959.12</v>
      </c>
      <c r="E9" s="318">
        <v>106.22</v>
      </c>
      <c r="F9" s="315">
        <v>454.8</v>
      </c>
      <c r="G9" s="316">
        <v>0</v>
      </c>
      <c r="H9" s="317">
        <f t="shared" si="2"/>
        <v>561.02</v>
      </c>
      <c r="I9" s="12"/>
      <c r="J9" s="34" t="s">
        <v>224</v>
      </c>
      <c r="K9" s="123">
        <v>10</v>
      </c>
      <c r="L9" s="125">
        <v>1487.8</v>
      </c>
      <c r="M9" s="85">
        <f t="shared" si="1"/>
        <v>1497.8</v>
      </c>
    </row>
    <row r="10" spans="1:13" x14ac:dyDescent="0.3">
      <c r="A10" s="44" t="s">
        <v>225</v>
      </c>
      <c r="B10" s="78">
        <v>15.95</v>
      </c>
      <c r="C10" s="79">
        <v>4.5</v>
      </c>
      <c r="D10" s="60">
        <f t="shared" si="0"/>
        <v>20.45</v>
      </c>
      <c r="E10" s="319">
        <v>3.65</v>
      </c>
      <c r="F10" s="315">
        <v>2</v>
      </c>
      <c r="G10" s="316">
        <v>0</v>
      </c>
      <c r="H10" s="317">
        <f t="shared" si="2"/>
        <v>5.65</v>
      </c>
      <c r="I10" s="12"/>
      <c r="J10" s="34" t="s">
        <v>225</v>
      </c>
      <c r="K10" s="123">
        <v>66.5</v>
      </c>
      <c r="L10" s="125">
        <v>176.9</v>
      </c>
      <c r="M10" s="85">
        <f t="shared" si="1"/>
        <v>243.4</v>
      </c>
    </row>
    <row r="11" spans="1:13" x14ac:dyDescent="0.3">
      <c r="A11" s="44" t="s">
        <v>226</v>
      </c>
      <c r="B11" s="78">
        <v>1891.1</v>
      </c>
      <c r="C11" s="79">
        <v>3089.9</v>
      </c>
      <c r="D11" s="60">
        <f t="shared" si="0"/>
        <v>4981</v>
      </c>
      <c r="E11" s="319">
        <v>1471.46</v>
      </c>
      <c r="F11" s="315">
        <v>3021.2</v>
      </c>
      <c r="G11" s="316">
        <v>0</v>
      </c>
      <c r="H11" s="317">
        <f t="shared" si="2"/>
        <v>4492.66</v>
      </c>
      <c r="I11" s="12"/>
      <c r="J11" s="34" t="s">
        <v>226</v>
      </c>
      <c r="K11" s="123">
        <v>0</v>
      </c>
      <c r="L11" s="125">
        <v>761.8</v>
      </c>
      <c r="M11" s="85">
        <f t="shared" si="1"/>
        <v>761.8</v>
      </c>
    </row>
    <row r="12" spans="1:13" x14ac:dyDescent="0.3">
      <c r="A12" s="44" t="s">
        <v>476</v>
      </c>
      <c r="B12" s="78">
        <v>1561</v>
      </c>
      <c r="C12" s="79">
        <v>10069.4</v>
      </c>
      <c r="D12" s="60">
        <f t="shared" si="0"/>
        <v>11630.4</v>
      </c>
      <c r="E12" s="319">
        <v>1534.49</v>
      </c>
      <c r="F12" s="315">
        <v>9698.07</v>
      </c>
      <c r="G12" s="316">
        <v>188.6</v>
      </c>
      <c r="H12" s="317">
        <f t="shared" si="2"/>
        <v>11421.16</v>
      </c>
      <c r="I12" s="12"/>
      <c r="J12" s="34" t="s">
        <v>227</v>
      </c>
      <c r="K12" s="123">
        <v>447.2</v>
      </c>
      <c r="L12" s="125">
        <v>12672.9</v>
      </c>
      <c r="M12" s="85">
        <f t="shared" si="1"/>
        <v>13120.1</v>
      </c>
    </row>
    <row r="13" spans="1:13" x14ac:dyDescent="0.3">
      <c r="A13" s="44" t="s">
        <v>470</v>
      </c>
      <c r="B13" s="78">
        <v>8214.9</v>
      </c>
      <c r="C13" s="79">
        <v>3548</v>
      </c>
      <c r="D13" s="60">
        <f t="shared" si="0"/>
        <v>11762.9</v>
      </c>
      <c r="E13" s="320">
        <v>4539.3500000000004</v>
      </c>
      <c r="F13" s="315">
        <v>7605.3</v>
      </c>
      <c r="G13" s="316">
        <v>474.7</v>
      </c>
      <c r="H13" s="317">
        <f t="shared" si="2"/>
        <v>12619.350000000002</v>
      </c>
      <c r="I13" s="12"/>
      <c r="J13" s="34" t="s">
        <v>228</v>
      </c>
      <c r="K13" s="123">
        <v>0</v>
      </c>
      <c r="L13" s="125">
        <v>30914.2</v>
      </c>
      <c r="M13" s="85">
        <f t="shared" si="1"/>
        <v>30914.2</v>
      </c>
    </row>
    <row r="14" spans="1:13" x14ac:dyDescent="0.3">
      <c r="A14" s="44" t="s">
        <v>471</v>
      </c>
      <c r="B14" s="78">
        <v>9274.2999999999993</v>
      </c>
      <c r="C14" s="79">
        <v>11759.9</v>
      </c>
      <c r="D14" s="60">
        <f t="shared" si="0"/>
        <v>21034.199999999997</v>
      </c>
      <c r="E14" s="319">
        <v>8887.58</v>
      </c>
      <c r="F14" s="315">
        <v>6059.28</v>
      </c>
      <c r="G14" s="316">
        <v>441.5</v>
      </c>
      <c r="H14" s="317">
        <f t="shared" si="2"/>
        <v>15388.36</v>
      </c>
      <c r="I14" s="12"/>
      <c r="J14" s="34" t="s">
        <v>229</v>
      </c>
      <c r="K14" s="123">
        <v>535.4</v>
      </c>
      <c r="L14" s="125">
        <v>11565.5</v>
      </c>
      <c r="M14" s="85">
        <f t="shared" si="1"/>
        <v>12100.9</v>
      </c>
    </row>
    <row r="15" spans="1:13" x14ac:dyDescent="0.3">
      <c r="A15" s="44" t="s">
        <v>297</v>
      </c>
      <c r="B15" s="78">
        <v>0</v>
      </c>
      <c r="C15" s="79">
        <v>0</v>
      </c>
      <c r="D15" s="60">
        <f t="shared" si="0"/>
        <v>0</v>
      </c>
      <c r="E15" s="314">
        <v>0</v>
      </c>
      <c r="F15" s="321">
        <v>0</v>
      </c>
      <c r="G15" s="322">
        <v>0</v>
      </c>
      <c r="H15" s="317">
        <f t="shared" si="2"/>
        <v>0</v>
      </c>
      <c r="I15" s="12"/>
      <c r="J15" s="34" t="s">
        <v>230</v>
      </c>
      <c r="K15" s="121">
        <v>0</v>
      </c>
      <c r="L15" s="122">
        <v>0</v>
      </c>
      <c r="M15" s="85">
        <f t="shared" si="1"/>
        <v>0</v>
      </c>
    </row>
    <row r="16" spans="1:13" x14ac:dyDescent="0.3">
      <c r="A16" s="44" t="s">
        <v>231</v>
      </c>
      <c r="B16" s="78">
        <v>5003.6000000000004</v>
      </c>
      <c r="C16" s="79">
        <v>3193.71</v>
      </c>
      <c r="D16" s="60">
        <f t="shared" si="0"/>
        <v>8197.3100000000013</v>
      </c>
      <c r="E16" s="315">
        <v>2677.44</v>
      </c>
      <c r="F16" s="323">
        <v>2129.71</v>
      </c>
      <c r="G16" s="324">
        <v>452.9</v>
      </c>
      <c r="H16" s="317">
        <f t="shared" si="2"/>
        <v>5260.0499999999993</v>
      </c>
      <c r="I16" s="12"/>
      <c r="J16" s="34" t="s">
        <v>231</v>
      </c>
      <c r="K16" s="123">
        <v>0</v>
      </c>
      <c r="L16" s="124">
        <v>4422.3999999999996</v>
      </c>
      <c r="M16" s="85">
        <f t="shared" si="1"/>
        <v>4422.3999999999996</v>
      </c>
    </row>
    <row r="17" spans="1:13" x14ac:dyDescent="0.3">
      <c r="A17" s="44" t="s">
        <v>232</v>
      </c>
      <c r="B17" s="78">
        <v>2654.37</v>
      </c>
      <c r="C17" s="79">
        <v>940.1</v>
      </c>
      <c r="D17" s="60">
        <f t="shared" si="0"/>
        <v>3594.47</v>
      </c>
      <c r="E17" s="319">
        <v>2496.0700000000002</v>
      </c>
      <c r="F17" s="315">
        <v>566.08000000000004</v>
      </c>
      <c r="G17" s="316">
        <v>5.7</v>
      </c>
      <c r="H17" s="317">
        <f t="shared" si="2"/>
        <v>3067.85</v>
      </c>
      <c r="I17" s="12"/>
      <c r="J17" s="34" t="s">
        <v>232</v>
      </c>
      <c r="K17" s="123">
        <v>0</v>
      </c>
      <c r="L17" s="125">
        <v>0</v>
      </c>
      <c r="M17" s="85">
        <f t="shared" si="1"/>
        <v>0</v>
      </c>
    </row>
    <row r="18" spans="1:13" ht="14.4" thickBot="1" x14ac:dyDescent="0.35">
      <c r="A18" s="99" t="s">
        <v>233</v>
      </c>
      <c r="B18" s="100">
        <v>28</v>
      </c>
      <c r="C18" s="101">
        <v>0</v>
      </c>
      <c r="D18" s="102">
        <f t="shared" si="0"/>
        <v>28</v>
      </c>
      <c r="E18" s="325">
        <v>0</v>
      </c>
      <c r="F18" s="326">
        <v>0</v>
      </c>
      <c r="G18" s="327">
        <v>0</v>
      </c>
      <c r="H18" s="331">
        <f t="shared" si="2"/>
        <v>0</v>
      </c>
      <c r="I18" s="12"/>
      <c r="J18" s="40" t="s">
        <v>233</v>
      </c>
      <c r="K18" s="123">
        <v>0</v>
      </c>
      <c r="L18" s="125">
        <v>0</v>
      </c>
      <c r="M18" s="85">
        <f t="shared" si="1"/>
        <v>0</v>
      </c>
    </row>
    <row r="19" spans="1:13" ht="14.4" thickBot="1" x14ac:dyDescent="0.35">
      <c r="A19" s="129" t="s">
        <v>237</v>
      </c>
      <c r="B19" s="108">
        <f t="shared" ref="B19:H19" si="3">SUM(B4:B18)</f>
        <v>33096.75</v>
      </c>
      <c r="C19" s="109">
        <f t="shared" si="3"/>
        <v>34482.71</v>
      </c>
      <c r="D19" s="128">
        <f t="shared" si="3"/>
        <v>67579.460000000006</v>
      </c>
      <c r="E19" s="328">
        <f t="shared" si="3"/>
        <v>24080.37</v>
      </c>
      <c r="F19" s="328">
        <f t="shared" si="3"/>
        <v>30120.94</v>
      </c>
      <c r="G19" s="329">
        <f t="shared" si="3"/>
        <v>1563.3999999999999</v>
      </c>
      <c r="H19" s="330">
        <f t="shared" si="3"/>
        <v>55764.71</v>
      </c>
      <c r="I19" s="12"/>
      <c r="J19" s="110" t="s">
        <v>237</v>
      </c>
      <c r="K19" s="56">
        <f>SUM(K4:K18)</f>
        <v>1059.0999999999999</v>
      </c>
      <c r="L19" s="111">
        <f>SUM(L4:L18)</f>
        <v>62001.5</v>
      </c>
      <c r="M19" s="112">
        <f>SUM(M4:M18)</f>
        <v>63060.600000000006</v>
      </c>
    </row>
    <row r="20" spans="1:13" s="287" customFormat="1" ht="14.4" thickBot="1" x14ac:dyDescent="0.35">
      <c r="A20" s="486" t="s">
        <v>283</v>
      </c>
      <c r="B20" s="504">
        <f>(B19/D19)*100</f>
        <v>48.97457008386867</v>
      </c>
      <c r="C20" s="505">
        <f>(C19/D19)*100</f>
        <v>51.025429916131316</v>
      </c>
      <c r="D20" s="506"/>
      <c r="E20" s="507">
        <f>(E19/H19)*100</f>
        <v>43.182094912714511</v>
      </c>
      <c r="F20" s="504">
        <f>(F19/H19)*100</f>
        <v>54.014339893455912</v>
      </c>
      <c r="G20" s="505">
        <f>(G19/H19)*100</f>
        <v>2.803565193829574</v>
      </c>
      <c r="H20" s="508">
        <f>(H19/D19)*100</f>
        <v>82.517247104371648</v>
      </c>
      <c r="I20" s="12"/>
      <c r="J20" s="486" t="s">
        <v>283</v>
      </c>
      <c r="K20" s="484">
        <f>(K19/M19)*100</f>
        <v>1.6794955962994322</v>
      </c>
      <c r="L20" s="485">
        <f>(L19/M19)*100</f>
        <v>98.320504403700554</v>
      </c>
      <c r="M20" s="286"/>
    </row>
    <row r="21" spans="1:13" x14ac:dyDescent="0.3">
      <c r="A21" s="308" t="s">
        <v>284</v>
      </c>
      <c r="B21" s="11"/>
      <c r="J21" s="15" t="s">
        <v>284</v>
      </c>
      <c r="K21" s="11"/>
    </row>
    <row r="22" spans="1:13" x14ac:dyDescent="0.3">
      <c r="A22" s="309" t="s">
        <v>371</v>
      </c>
      <c r="B22" s="11"/>
      <c r="J22" s="15"/>
      <c r="K22" s="11"/>
    </row>
    <row r="23" spans="1:13" x14ac:dyDescent="0.3">
      <c r="A23" s="309" t="s">
        <v>372</v>
      </c>
      <c r="B23" s="11"/>
      <c r="J23" s="15"/>
      <c r="K23" s="11"/>
    </row>
    <row r="24" spans="1:13" x14ac:dyDescent="0.3">
      <c r="A24" s="308" t="s">
        <v>375</v>
      </c>
      <c r="B24" s="11"/>
      <c r="J24" s="15"/>
      <c r="K24" s="11"/>
    </row>
    <row r="25" spans="1:13" x14ac:dyDescent="0.3">
      <c r="A25" s="307" t="s">
        <v>379</v>
      </c>
    </row>
    <row r="26" spans="1:13" x14ac:dyDescent="0.3">
      <c r="A26" s="307" t="s">
        <v>475</v>
      </c>
    </row>
    <row r="27" spans="1:13" s="307" customFormat="1" ht="10.199999999999999" x14ac:dyDescent="0.25">
      <c r="A27" s="307" t="s">
        <v>477</v>
      </c>
    </row>
    <row r="28" spans="1:13" x14ac:dyDescent="0.3">
      <c r="A28" s="307" t="s">
        <v>478</v>
      </c>
    </row>
    <row r="29" spans="1:13" x14ac:dyDescent="0.3">
      <c r="A29" s="308" t="s">
        <v>498</v>
      </c>
    </row>
    <row r="30" spans="1:13" x14ac:dyDescent="0.3">
      <c r="A30" s="308" t="s">
        <v>343</v>
      </c>
    </row>
    <row r="31" spans="1:13" x14ac:dyDescent="0.3">
      <c r="A31" s="308" t="s">
        <v>342</v>
      </c>
    </row>
    <row r="32" spans="1:13" x14ac:dyDescent="0.3">
      <c r="A32" s="516" t="s">
        <v>539</v>
      </c>
      <c r="B32" s="516"/>
      <c r="C32" s="517"/>
    </row>
    <row r="33" spans="1:13" ht="14.4" thickBot="1" x14ac:dyDescent="0.35"/>
    <row r="34" spans="1:13" ht="14.4" thickBot="1" x14ac:dyDescent="0.35">
      <c r="A34" s="782" t="s">
        <v>248</v>
      </c>
      <c r="B34" s="783"/>
      <c r="C34" s="783"/>
      <c r="D34" s="783"/>
      <c r="E34" s="783"/>
      <c r="F34" s="783"/>
      <c r="G34" s="783"/>
      <c r="H34" s="783"/>
      <c r="I34" s="783"/>
      <c r="J34" s="783"/>
      <c r="K34" s="783"/>
      <c r="L34" s="783"/>
      <c r="M34" s="784"/>
    </row>
    <row r="35" spans="1:13" ht="29.25" customHeight="1" thickBot="1" x14ac:dyDescent="0.35">
      <c r="A35" s="142" t="s">
        <v>15</v>
      </c>
      <c r="B35" s="66" t="s">
        <v>65</v>
      </c>
      <c r="C35" s="66" t="s">
        <v>536</v>
      </c>
      <c r="D35" s="66" t="s">
        <v>537</v>
      </c>
      <c r="E35" s="66" t="s">
        <v>238</v>
      </c>
      <c r="F35" s="66" t="s">
        <v>234</v>
      </c>
      <c r="G35" s="66" t="s">
        <v>99</v>
      </c>
      <c r="H35" s="66" t="s">
        <v>235</v>
      </c>
      <c r="I35" s="66" t="s">
        <v>239</v>
      </c>
      <c r="J35" s="66" t="s">
        <v>241</v>
      </c>
      <c r="K35" s="67" t="s">
        <v>236</v>
      </c>
      <c r="L35" s="114" t="s">
        <v>1</v>
      </c>
      <c r="M35" s="417" t="s">
        <v>283</v>
      </c>
    </row>
    <row r="36" spans="1:13" x14ac:dyDescent="0.3">
      <c r="A36" s="31" t="s">
        <v>219</v>
      </c>
      <c r="B36" s="13">
        <v>0</v>
      </c>
      <c r="C36" s="13">
        <v>0</v>
      </c>
      <c r="D36" s="13">
        <v>0</v>
      </c>
      <c r="E36" s="13">
        <v>0</v>
      </c>
      <c r="F36" s="13">
        <v>0</v>
      </c>
      <c r="G36" s="13">
        <v>0</v>
      </c>
      <c r="H36" s="13">
        <v>0</v>
      </c>
      <c r="I36" s="13">
        <v>0</v>
      </c>
      <c r="J36" s="13">
        <v>0</v>
      </c>
      <c r="K36" s="43">
        <v>0</v>
      </c>
      <c r="L36" s="437">
        <v>0</v>
      </c>
      <c r="M36" s="471">
        <f>L36*100/L$51</f>
        <v>0</v>
      </c>
    </row>
    <row r="37" spans="1:13" x14ac:dyDescent="0.3">
      <c r="A37" s="34" t="s">
        <v>220</v>
      </c>
      <c r="B37" s="14">
        <v>1.6</v>
      </c>
      <c r="C37" s="14">
        <v>3.2</v>
      </c>
      <c r="D37" s="14">
        <v>0.4</v>
      </c>
      <c r="E37" s="14">
        <v>0.1</v>
      </c>
      <c r="F37" s="14">
        <v>0</v>
      </c>
      <c r="G37" s="14">
        <v>48.4</v>
      </c>
      <c r="H37" s="14">
        <v>0</v>
      </c>
      <c r="I37" s="14">
        <v>0</v>
      </c>
      <c r="J37" s="14">
        <v>0</v>
      </c>
      <c r="K37" s="45">
        <v>10.9</v>
      </c>
      <c r="L37" s="437">
        <v>64.599999999999994</v>
      </c>
      <c r="M37" s="459">
        <f t="shared" ref="M37:M50" si="4">L37*100/L$51</f>
        <v>9.5591118608453735E-2</v>
      </c>
    </row>
    <row r="38" spans="1:13" x14ac:dyDescent="0.3">
      <c r="A38" s="34" t="s">
        <v>221</v>
      </c>
      <c r="B38" s="14">
        <v>6.8</v>
      </c>
      <c r="C38" s="14">
        <v>3.9</v>
      </c>
      <c r="D38" s="14">
        <v>36.700000000000003</v>
      </c>
      <c r="E38" s="14">
        <v>2</v>
      </c>
      <c r="F38" s="14">
        <v>0</v>
      </c>
      <c r="G38" s="14">
        <v>0</v>
      </c>
      <c r="H38" s="14">
        <v>0</v>
      </c>
      <c r="I38" s="14">
        <v>0</v>
      </c>
      <c r="J38" s="14">
        <v>0</v>
      </c>
      <c r="K38" s="45">
        <v>17.5</v>
      </c>
      <c r="L38" s="437">
        <v>66.900000000000006</v>
      </c>
      <c r="M38" s="459">
        <f t="shared" si="4"/>
        <v>9.8994517568197465E-2</v>
      </c>
    </row>
    <row r="39" spans="1:13" x14ac:dyDescent="0.3">
      <c r="A39" s="34" t="s">
        <v>222</v>
      </c>
      <c r="B39" s="14">
        <v>3.5</v>
      </c>
      <c r="C39" s="14">
        <v>2</v>
      </c>
      <c r="D39" s="14">
        <v>12.4</v>
      </c>
      <c r="E39" s="14">
        <v>5.4</v>
      </c>
      <c r="F39" s="14">
        <v>0</v>
      </c>
      <c r="G39" s="14">
        <v>77.400000000000006</v>
      </c>
      <c r="H39" s="14">
        <v>0</v>
      </c>
      <c r="I39" s="14">
        <v>0</v>
      </c>
      <c r="J39" s="14">
        <v>0</v>
      </c>
      <c r="K39" s="45">
        <v>50.3</v>
      </c>
      <c r="L39" s="437">
        <v>151</v>
      </c>
      <c r="M39" s="459">
        <f t="shared" si="4"/>
        <v>0.22344054040056527</v>
      </c>
    </row>
    <row r="40" spans="1:13" x14ac:dyDescent="0.3">
      <c r="A40" s="34" t="s">
        <v>223</v>
      </c>
      <c r="B40" s="14">
        <v>880.9</v>
      </c>
      <c r="C40" s="14">
        <v>0</v>
      </c>
      <c r="D40" s="14">
        <v>697</v>
      </c>
      <c r="E40" s="14">
        <v>3436.4</v>
      </c>
      <c r="F40" s="14">
        <v>0</v>
      </c>
      <c r="G40" s="14">
        <v>45.3</v>
      </c>
      <c r="H40" s="14">
        <v>0</v>
      </c>
      <c r="I40" s="14">
        <v>0</v>
      </c>
      <c r="J40" s="14">
        <v>0</v>
      </c>
      <c r="K40" s="45">
        <v>29.5</v>
      </c>
      <c r="L40" s="437">
        <v>5089.1000000000004</v>
      </c>
      <c r="M40" s="459">
        <f t="shared" si="4"/>
        <v>7.5305381069703099</v>
      </c>
    </row>
    <row r="41" spans="1:13" x14ac:dyDescent="0.3">
      <c r="A41" s="34" t="s">
        <v>224</v>
      </c>
      <c r="B41" s="14">
        <v>0</v>
      </c>
      <c r="C41" s="14">
        <v>0</v>
      </c>
      <c r="D41" s="14">
        <v>0</v>
      </c>
      <c r="E41" s="14">
        <v>55.9</v>
      </c>
      <c r="F41" s="14">
        <v>0</v>
      </c>
      <c r="G41" s="14">
        <v>756.5</v>
      </c>
      <c r="H41" s="14">
        <v>132.69999999999999</v>
      </c>
      <c r="I41" s="14">
        <v>0</v>
      </c>
      <c r="J41" s="14">
        <v>0</v>
      </c>
      <c r="K41" s="45">
        <v>14</v>
      </c>
      <c r="L41" s="437">
        <v>959.1</v>
      </c>
      <c r="M41" s="459">
        <f t="shared" si="4"/>
        <v>1.4192173662131267</v>
      </c>
    </row>
    <row r="42" spans="1:13" x14ac:dyDescent="0.3">
      <c r="A42" s="34" t="s">
        <v>225</v>
      </c>
      <c r="B42" s="14">
        <v>0</v>
      </c>
      <c r="C42" s="14">
        <v>0</v>
      </c>
      <c r="D42" s="14">
        <v>0</v>
      </c>
      <c r="E42" s="14">
        <v>0</v>
      </c>
      <c r="F42" s="14">
        <v>0</v>
      </c>
      <c r="G42" s="14">
        <v>14</v>
      </c>
      <c r="H42" s="14">
        <v>0</v>
      </c>
      <c r="I42" s="14">
        <v>0</v>
      </c>
      <c r="J42" s="14">
        <v>0</v>
      </c>
      <c r="K42" s="45">
        <v>6.5</v>
      </c>
      <c r="L42" s="437">
        <v>20.5</v>
      </c>
      <c r="M42" s="459">
        <f t="shared" si="4"/>
        <v>3.0334642902063495E-2</v>
      </c>
    </row>
    <row r="43" spans="1:13" x14ac:dyDescent="0.3">
      <c r="A43" s="34" t="s">
        <v>226</v>
      </c>
      <c r="B43" s="14">
        <v>0</v>
      </c>
      <c r="C43" s="14">
        <v>0</v>
      </c>
      <c r="D43" s="14">
        <v>0</v>
      </c>
      <c r="E43" s="14">
        <v>7.2</v>
      </c>
      <c r="F43" s="14">
        <v>0</v>
      </c>
      <c r="G43" s="14">
        <v>2585.6</v>
      </c>
      <c r="H43" s="14">
        <v>1852.6</v>
      </c>
      <c r="I43" s="14">
        <v>0</v>
      </c>
      <c r="J43" s="14">
        <v>0</v>
      </c>
      <c r="K43" s="45">
        <v>535.6</v>
      </c>
      <c r="L43" s="437">
        <v>4981</v>
      </c>
      <c r="M43" s="459">
        <f t="shared" si="4"/>
        <v>7.3705783558623548</v>
      </c>
    </row>
    <row r="44" spans="1:13" x14ac:dyDescent="0.3">
      <c r="A44" s="34" t="s">
        <v>227</v>
      </c>
      <c r="B44" s="14">
        <v>0</v>
      </c>
      <c r="C44" s="14">
        <v>0</v>
      </c>
      <c r="D44" s="14">
        <v>0</v>
      </c>
      <c r="E44" s="14">
        <v>0</v>
      </c>
      <c r="F44" s="14"/>
      <c r="G44" s="14">
        <v>2608.6999999999998</v>
      </c>
      <c r="H44" s="14">
        <v>6342.4</v>
      </c>
      <c r="I44" s="14">
        <v>0</v>
      </c>
      <c r="J44" s="14">
        <v>0</v>
      </c>
      <c r="K44" s="45">
        <v>2679.3</v>
      </c>
      <c r="L44" s="437">
        <v>11630.4</v>
      </c>
      <c r="M44" s="459">
        <f t="shared" si="4"/>
        <v>17.209952722349232</v>
      </c>
    </row>
    <row r="45" spans="1:13" x14ac:dyDescent="0.3">
      <c r="A45" s="34" t="s">
        <v>228</v>
      </c>
      <c r="B45" s="14">
        <v>0</v>
      </c>
      <c r="C45" s="14">
        <v>0</v>
      </c>
      <c r="D45" s="14">
        <v>0</v>
      </c>
      <c r="E45" s="14">
        <v>0</v>
      </c>
      <c r="F45" s="14">
        <v>0</v>
      </c>
      <c r="G45" s="14">
        <v>6578</v>
      </c>
      <c r="H45" s="14">
        <v>5142.8999999999996</v>
      </c>
      <c r="I45" s="14">
        <v>12.6</v>
      </c>
      <c r="J45" s="14">
        <v>0</v>
      </c>
      <c r="K45" s="45">
        <v>29.4</v>
      </c>
      <c r="L45" s="437">
        <v>11762.9</v>
      </c>
      <c r="M45" s="459">
        <f t="shared" si="4"/>
        <v>17.406018097204033</v>
      </c>
    </row>
    <row r="46" spans="1:13" x14ac:dyDescent="0.3">
      <c r="A46" s="34" t="s">
        <v>229</v>
      </c>
      <c r="B46" s="14">
        <v>0</v>
      </c>
      <c r="C46" s="14">
        <v>0</v>
      </c>
      <c r="D46" s="14">
        <v>0</v>
      </c>
      <c r="E46" s="14">
        <v>0</v>
      </c>
      <c r="F46" s="14">
        <v>375.9</v>
      </c>
      <c r="G46" s="14">
        <v>14136.7</v>
      </c>
      <c r="H46" s="14">
        <v>3052.9</v>
      </c>
      <c r="I46" s="14">
        <v>635.9</v>
      </c>
      <c r="J46" s="14">
        <v>0</v>
      </c>
      <c r="K46" s="45">
        <v>2832.8</v>
      </c>
      <c r="L46" s="437">
        <v>21034.2</v>
      </c>
      <c r="M46" s="459">
        <f t="shared" si="4"/>
        <v>31.125119303930926</v>
      </c>
    </row>
    <row r="47" spans="1:13" x14ac:dyDescent="0.3">
      <c r="A47" s="34" t="s">
        <v>230</v>
      </c>
      <c r="B47" s="14">
        <v>0</v>
      </c>
      <c r="C47" s="14">
        <v>0</v>
      </c>
      <c r="D47" s="14">
        <v>0</v>
      </c>
      <c r="E47" s="14">
        <v>0</v>
      </c>
      <c r="F47" s="14">
        <v>0</v>
      </c>
      <c r="G47" s="14">
        <v>0</v>
      </c>
      <c r="H47" s="14">
        <v>0</v>
      </c>
      <c r="I47" s="14">
        <v>0</v>
      </c>
      <c r="J47" s="14">
        <v>0</v>
      </c>
      <c r="K47" s="45">
        <v>0</v>
      </c>
      <c r="L47" s="437">
        <v>0</v>
      </c>
      <c r="M47" s="472">
        <f t="shared" si="4"/>
        <v>0</v>
      </c>
    </row>
    <row r="48" spans="1:13" x14ac:dyDescent="0.3">
      <c r="A48" s="34" t="s">
        <v>231</v>
      </c>
      <c r="B48" s="14">
        <v>0</v>
      </c>
      <c r="C48" s="14">
        <v>0</v>
      </c>
      <c r="D48" s="14">
        <v>0</v>
      </c>
      <c r="E48" s="14">
        <v>0</v>
      </c>
      <c r="F48" s="14">
        <v>225</v>
      </c>
      <c r="G48" s="14">
        <v>5806.5</v>
      </c>
      <c r="H48" s="14">
        <v>1543.3</v>
      </c>
      <c r="I48" s="14">
        <v>247</v>
      </c>
      <c r="J48" s="14">
        <v>0</v>
      </c>
      <c r="K48" s="45">
        <v>375.5</v>
      </c>
      <c r="L48" s="437">
        <v>8197.2999999999993</v>
      </c>
      <c r="M48" s="459">
        <f t="shared" si="4"/>
        <v>12.129861866394393</v>
      </c>
    </row>
    <row r="49" spans="1:13" x14ac:dyDescent="0.3">
      <c r="A49" s="34" t="s">
        <v>232</v>
      </c>
      <c r="B49" s="14">
        <v>0</v>
      </c>
      <c r="C49" s="14">
        <v>0</v>
      </c>
      <c r="D49" s="14">
        <v>0</v>
      </c>
      <c r="E49" s="14">
        <v>0</v>
      </c>
      <c r="F49" s="143">
        <v>117.8</v>
      </c>
      <c r="G49" s="14">
        <v>0</v>
      </c>
      <c r="H49" s="14">
        <v>0</v>
      </c>
      <c r="I49" s="14">
        <v>3129.1</v>
      </c>
      <c r="J49" s="14">
        <v>73.099999999999994</v>
      </c>
      <c r="K49" s="45">
        <v>274.5</v>
      </c>
      <c r="L49" s="437">
        <v>3594.5</v>
      </c>
      <c r="M49" s="459">
        <f t="shared" si="4"/>
        <v>5.3189206786081575</v>
      </c>
    </row>
    <row r="50" spans="1:13" ht="14.4" thickBot="1" x14ac:dyDescent="0.35">
      <c r="A50" s="40" t="s">
        <v>233</v>
      </c>
      <c r="B50" s="14">
        <v>0</v>
      </c>
      <c r="C50" s="14">
        <v>0</v>
      </c>
      <c r="D50" s="14">
        <v>0</v>
      </c>
      <c r="E50" s="14">
        <v>0</v>
      </c>
      <c r="F50" s="14">
        <v>0.1</v>
      </c>
      <c r="G50" s="14">
        <v>0</v>
      </c>
      <c r="H50" s="14">
        <v>0</v>
      </c>
      <c r="I50" s="126">
        <v>0</v>
      </c>
      <c r="J50" s="126">
        <v>1</v>
      </c>
      <c r="K50" s="127">
        <v>26.9</v>
      </c>
      <c r="L50" s="437">
        <v>28</v>
      </c>
      <c r="M50" s="460">
        <f t="shared" si="4"/>
        <v>4.143268298818429E-2</v>
      </c>
    </row>
    <row r="51" spans="1:13" ht="14.4" thickBot="1" x14ac:dyDescent="0.35">
      <c r="A51" s="421" t="s">
        <v>1</v>
      </c>
      <c r="B51" s="63">
        <v>892.8</v>
      </c>
      <c r="C51" s="63">
        <v>9.1</v>
      </c>
      <c r="D51" s="63">
        <v>746.5</v>
      </c>
      <c r="E51" s="63">
        <v>3507</v>
      </c>
      <c r="F51" s="63">
        <v>718.8</v>
      </c>
      <c r="G51" s="63">
        <v>32657.1</v>
      </c>
      <c r="H51" s="63">
        <v>18066.8</v>
      </c>
      <c r="I51" s="63">
        <v>4024.6</v>
      </c>
      <c r="J51" s="63">
        <v>74.099999999999994</v>
      </c>
      <c r="K51" s="499">
        <v>6882.7</v>
      </c>
      <c r="L51" s="58">
        <v>67579.5</v>
      </c>
      <c r="M51" s="503">
        <v>100</v>
      </c>
    </row>
    <row r="52" spans="1:13" x14ac:dyDescent="0.3">
      <c r="A52" s="427" t="s">
        <v>283</v>
      </c>
      <c r="B52" s="428">
        <f>B51*100/$L51</f>
        <v>1.321110691851819</v>
      </c>
      <c r="C52" s="428">
        <f t="shared" ref="C52:K52" si="5">C51*100/$L51</f>
        <v>1.3465621971159893E-2</v>
      </c>
      <c r="D52" s="428">
        <f t="shared" si="5"/>
        <v>1.1046249232385561</v>
      </c>
      <c r="E52" s="428">
        <f t="shared" si="5"/>
        <v>5.1894435442700821</v>
      </c>
      <c r="F52" s="428">
        <f t="shared" si="5"/>
        <v>1.0636361618538166</v>
      </c>
      <c r="G52" s="428">
        <f t="shared" si="5"/>
        <v>48.323973986194041</v>
      </c>
      <c r="H52" s="428">
        <f t="shared" si="5"/>
        <v>26.73414275039028</v>
      </c>
      <c r="I52" s="428">
        <f t="shared" si="5"/>
        <v>5.9553562840802314</v>
      </c>
      <c r="J52" s="428">
        <f t="shared" si="5"/>
        <v>0.1096486360508734</v>
      </c>
      <c r="K52" s="428">
        <f t="shared" si="5"/>
        <v>10.184597400099143</v>
      </c>
      <c r="L52" s="509">
        <v>100</v>
      </c>
      <c r="M52" s="492"/>
    </row>
    <row r="53" spans="1:13" x14ac:dyDescent="0.3">
      <c r="A53" s="15" t="s">
        <v>284</v>
      </c>
      <c r="B53" s="11"/>
      <c r="C53" s="423" t="s">
        <v>535</v>
      </c>
    </row>
    <row r="54" spans="1:13" ht="14.4" thickBot="1" x14ac:dyDescent="0.35">
      <c r="H54" s="17"/>
      <c r="I54" s="17"/>
      <c r="J54" s="17"/>
      <c r="K54" s="17"/>
      <c r="L54" s="17"/>
    </row>
    <row r="55" spans="1:13" ht="14.4" thickBot="1" x14ac:dyDescent="0.35">
      <c r="A55" s="782" t="s">
        <v>249</v>
      </c>
      <c r="B55" s="783"/>
      <c r="C55" s="783"/>
      <c r="D55" s="783"/>
      <c r="E55" s="783"/>
      <c r="F55" s="783"/>
      <c r="G55" s="783"/>
      <c r="H55" s="784"/>
      <c r="I55" s="18"/>
      <c r="J55" s="18"/>
      <c r="K55" s="18"/>
      <c r="L55" s="18"/>
    </row>
    <row r="56" spans="1:13" ht="26.25" customHeight="1" thickBot="1" x14ac:dyDescent="0.35">
      <c r="A56" s="142" t="s">
        <v>15</v>
      </c>
      <c r="B56" s="66" t="s">
        <v>234</v>
      </c>
      <c r="C56" s="66" t="s">
        <v>99</v>
      </c>
      <c r="D56" s="66" t="s">
        <v>235</v>
      </c>
      <c r="E56" s="66" t="s">
        <v>239</v>
      </c>
      <c r="F56" s="67" t="s">
        <v>236</v>
      </c>
      <c r="G56" s="114" t="s">
        <v>1</v>
      </c>
      <c r="H56" s="417" t="s">
        <v>283</v>
      </c>
    </row>
    <row r="57" spans="1:13" x14ac:dyDescent="0.3">
      <c r="A57" s="31" t="s">
        <v>219</v>
      </c>
      <c r="B57" s="13">
        <v>0</v>
      </c>
      <c r="C57" s="13">
        <v>0</v>
      </c>
      <c r="D57" s="13">
        <v>0</v>
      </c>
      <c r="E57" s="13">
        <v>0</v>
      </c>
      <c r="F57" s="43">
        <v>0</v>
      </c>
      <c r="G57" s="437">
        <v>0</v>
      </c>
      <c r="H57" s="471">
        <f>G57*100/G$72</f>
        <v>0</v>
      </c>
    </row>
    <row r="58" spans="1:13" x14ac:dyDescent="0.3">
      <c r="A58" s="34" t="s">
        <v>220</v>
      </c>
      <c r="B58" s="14">
        <v>0</v>
      </c>
      <c r="C58" s="14">
        <v>0</v>
      </c>
      <c r="D58" s="14">
        <v>0</v>
      </c>
      <c r="E58" s="14">
        <v>0</v>
      </c>
      <c r="F58" s="45">
        <v>0</v>
      </c>
      <c r="G58" s="437">
        <v>0</v>
      </c>
      <c r="H58" s="472">
        <f t="shared" ref="H58:H71" si="6">G58*100/G$72</f>
        <v>0</v>
      </c>
    </row>
    <row r="59" spans="1:13" x14ac:dyDescent="0.3">
      <c r="A59" s="34" t="s">
        <v>221</v>
      </c>
      <c r="B59" s="14">
        <v>0</v>
      </c>
      <c r="C59" s="14">
        <v>0</v>
      </c>
      <c r="D59" s="14">
        <v>0</v>
      </c>
      <c r="E59" s="14">
        <v>0</v>
      </c>
      <c r="F59" s="45">
        <v>0</v>
      </c>
      <c r="G59" s="437">
        <v>0</v>
      </c>
      <c r="H59" s="472">
        <f t="shared" si="6"/>
        <v>0</v>
      </c>
    </row>
    <row r="60" spans="1:13" x14ac:dyDescent="0.3">
      <c r="A60" s="34" t="s">
        <v>222</v>
      </c>
      <c r="B60" s="14">
        <v>0</v>
      </c>
      <c r="C60" s="14">
        <v>0</v>
      </c>
      <c r="D60" s="14">
        <v>0</v>
      </c>
      <c r="E60" s="14">
        <v>0</v>
      </c>
      <c r="F60" s="45">
        <v>0</v>
      </c>
      <c r="G60" s="437">
        <v>0</v>
      </c>
      <c r="H60" s="472">
        <f t="shared" si="6"/>
        <v>0</v>
      </c>
    </row>
    <row r="61" spans="1:13" x14ac:dyDescent="0.3">
      <c r="A61" s="34" t="s">
        <v>223</v>
      </c>
      <c r="B61" s="14">
        <v>0</v>
      </c>
      <c r="C61" s="14"/>
      <c r="D61" s="14">
        <v>0</v>
      </c>
      <c r="E61" s="14">
        <v>0</v>
      </c>
      <c r="F61" s="45">
        <v>0</v>
      </c>
      <c r="G61" s="437">
        <v>0</v>
      </c>
      <c r="H61" s="472">
        <f t="shared" si="6"/>
        <v>0</v>
      </c>
    </row>
    <row r="62" spans="1:13" x14ac:dyDescent="0.3">
      <c r="A62" s="34" t="s">
        <v>224</v>
      </c>
      <c r="B62" s="14">
        <v>0</v>
      </c>
      <c r="C62" s="14">
        <v>1391.3</v>
      </c>
      <c r="D62" s="14">
        <v>90.1</v>
      </c>
      <c r="E62" s="14">
        <v>0</v>
      </c>
      <c r="F62" s="45">
        <v>16.399999999999999</v>
      </c>
      <c r="G62" s="437">
        <v>1497.8</v>
      </c>
      <c r="H62" s="459">
        <f t="shared" si="6"/>
        <v>2.3751756247165425</v>
      </c>
    </row>
    <row r="63" spans="1:13" x14ac:dyDescent="0.3">
      <c r="A63" s="34" t="s">
        <v>225</v>
      </c>
      <c r="B63" s="14">
        <v>0</v>
      </c>
      <c r="C63" s="14">
        <v>243.4</v>
      </c>
      <c r="D63" s="14">
        <v>0</v>
      </c>
      <c r="E63" s="14">
        <v>0</v>
      </c>
      <c r="F63" s="45">
        <v>0</v>
      </c>
      <c r="G63" s="437">
        <v>243.4</v>
      </c>
      <c r="H63" s="459">
        <f t="shared" si="6"/>
        <v>0.38597793233810018</v>
      </c>
    </row>
    <row r="64" spans="1:13" x14ac:dyDescent="0.3">
      <c r="A64" s="34" t="s">
        <v>226</v>
      </c>
      <c r="B64" s="14">
        <v>0</v>
      </c>
      <c r="C64" s="14">
        <v>414.9</v>
      </c>
      <c r="D64" s="14">
        <v>346.9</v>
      </c>
      <c r="E64" s="14">
        <v>0</v>
      </c>
      <c r="F64" s="45">
        <v>0</v>
      </c>
      <c r="G64" s="437">
        <v>761.8</v>
      </c>
      <c r="H64" s="459">
        <f t="shared" si="6"/>
        <v>1.2080443256169462</v>
      </c>
    </row>
    <row r="65" spans="1:8" x14ac:dyDescent="0.3">
      <c r="A65" s="34" t="s">
        <v>227</v>
      </c>
      <c r="B65" s="14">
        <v>0</v>
      </c>
      <c r="C65" s="14">
        <v>382.7</v>
      </c>
      <c r="D65" s="14">
        <v>12689.2</v>
      </c>
      <c r="E65" s="14">
        <v>0</v>
      </c>
      <c r="F65" s="45">
        <v>48.2</v>
      </c>
      <c r="G65" s="437">
        <v>13120.1</v>
      </c>
      <c r="H65" s="459">
        <f t="shared" si="6"/>
        <v>20.805542605049745</v>
      </c>
    </row>
    <row r="66" spans="1:8" x14ac:dyDescent="0.3">
      <c r="A66" s="34" t="s">
        <v>228</v>
      </c>
      <c r="B66" s="14">
        <v>0.4</v>
      </c>
      <c r="C66" s="14">
        <v>9522.2999999999993</v>
      </c>
      <c r="D66" s="14">
        <v>21391.5</v>
      </c>
      <c r="E66" s="14">
        <v>0</v>
      </c>
      <c r="F66" s="45">
        <v>0</v>
      </c>
      <c r="G66" s="437">
        <v>30914.2</v>
      </c>
      <c r="H66" s="459">
        <f t="shared" si="6"/>
        <v>49.023003269870571</v>
      </c>
    </row>
    <row r="67" spans="1:8" x14ac:dyDescent="0.3">
      <c r="A67" s="34" t="s">
        <v>229</v>
      </c>
      <c r="B67" s="14">
        <v>4.5999999999999996</v>
      </c>
      <c r="C67" s="14">
        <v>4804.8999999999996</v>
      </c>
      <c r="D67" s="14">
        <v>7254.9</v>
      </c>
      <c r="E67" s="14">
        <v>0.4</v>
      </c>
      <c r="F67" s="45">
        <v>36.1</v>
      </c>
      <c r="G67" s="437">
        <v>12100.9</v>
      </c>
      <c r="H67" s="459">
        <f t="shared" si="6"/>
        <v>19.18931947999226</v>
      </c>
    </row>
    <row r="68" spans="1:8" x14ac:dyDescent="0.3">
      <c r="A68" s="34" t="s">
        <v>230</v>
      </c>
      <c r="B68" s="14">
        <v>0</v>
      </c>
      <c r="C68" s="14">
        <v>0</v>
      </c>
      <c r="D68" s="14">
        <v>0</v>
      </c>
      <c r="E68" s="14">
        <v>0</v>
      </c>
      <c r="F68" s="45">
        <v>0</v>
      </c>
      <c r="G68" s="437">
        <v>0</v>
      </c>
      <c r="H68" s="472">
        <f t="shared" si="6"/>
        <v>0</v>
      </c>
    </row>
    <row r="69" spans="1:8" x14ac:dyDescent="0.3">
      <c r="A69" s="34" t="s">
        <v>231</v>
      </c>
      <c r="B69" s="14">
        <v>25.9</v>
      </c>
      <c r="C69" s="14">
        <v>2614.1</v>
      </c>
      <c r="D69" s="14">
        <v>1721</v>
      </c>
      <c r="E69" s="14">
        <v>0</v>
      </c>
      <c r="F69" s="45">
        <v>61.4</v>
      </c>
      <c r="G69" s="437">
        <v>4422.3999999999996</v>
      </c>
      <c r="H69" s="459">
        <f t="shared" si="6"/>
        <v>7.0129367624158343</v>
      </c>
    </row>
    <row r="70" spans="1:8" x14ac:dyDescent="0.3">
      <c r="A70" s="34" t="s">
        <v>232</v>
      </c>
      <c r="B70" s="14">
        <v>0</v>
      </c>
      <c r="C70" s="14">
        <v>0</v>
      </c>
      <c r="D70" s="14">
        <v>0</v>
      </c>
      <c r="E70" s="14">
        <v>0</v>
      </c>
      <c r="F70" s="45">
        <v>0</v>
      </c>
      <c r="G70" s="437">
        <v>0</v>
      </c>
      <c r="H70" s="472">
        <f t="shared" si="6"/>
        <v>0</v>
      </c>
    </row>
    <row r="71" spans="1:8" ht="14.4" thickBot="1" x14ac:dyDescent="0.35">
      <c r="A71" s="40" t="s">
        <v>233</v>
      </c>
      <c r="B71" s="48">
        <v>0</v>
      </c>
      <c r="C71" s="48">
        <v>0</v>
      </c>
      <c r="D71" s="48">
        <v>0</v>
      </c>
      <c r="E71" s="48">
        <v>0</v>
      </c>
      <c r="F71" s="127">
        <v>0</v>
      </c>
      <c r="G71" s="437">
        <v>0</v>
      </c>
      <c r="H71" s="500">
        <f t="shared" si="6"/>
        <v>0</v>
      </c>
    </row>
    <row r="72" spans="1:8" ht="14.4" thickBot="1" x14ac:dyDescent="0.35">
      <c r="A72" s="421" t="s">
        <v>1</v>
      </c>
      <c r="B72" s="63">
        <v>30.9</v>
      </c>
      <c r="C72" s="63">
        <v>19373.599999999999</v>
      </c>
      <c r="D72" s="63">
        <v>43493.599999999999</v>
      </c>
      <c r="E72" s="63">
        <v>0.4</v>
      </c>
      <c r="F72" s="152">
        <v>162.1</v>
      </c>
      <c r="G72" s="58">
        <v>63060.6</v>
      </c>
      <c r="H72" s="503">
        <v>100</v>
      </c>
    </row>
    <row r="73" spans="1:8" x14ac:dyDescent="0.3">
      <c r="A73" s="427" t="s">
        <v>283</v>
      </c>
      <c r="B73" s="428">
        <f>B72*100/$G72</f>
        <v>4.900048524752381E-2</v>
      </c>
      <c r="C73" s="428">
        <f t="shared" ref="C73:F73" si="7">C72*100/$G72</f>
        <v>30.722194206842303</v>
      </c>
      <c r="D73" s="428">
        <f t="shared" si="7"/>
        <v>68.971116671899736</v>
      </c>
      <c r="E73" s="428">
        <f t="shared" si="7"/>
        <v>6.3431048864108497E-4</v>
      </c>
      <c r="F73" s="428">
        <f t="shared" si="7"/>
        <v>0.25705432552179969</v>
      </c>
      <c r="G73" s="509">
        <v>100</v>
      </c>
      <c r="H73" s="492"/>
    </row>
    <row r="74" spans="1:8" x14ac:dyDescent="0.3">
      <c r="A74" s="15" t="s">
        <v>284</v>
      </c>
      <c r="B74" s="11"/>
    </row>
    <row r="75" spans="1:8" ht="14.4" thickBot="1" x14ac:dyDescent="0.35"/>
    <row r="76" spans="1:8" ht="26.25" customHeight="1" thickBot="1" x14ac:dyDescent="0.35">
      <c r="A76" s="792" t="s">
        <v>250</v>
      </c>
      <c r="B76" s="793"/>
      <c r="C76" s="794"/>
    </row>
    <row r="77" spans="1:8" ht="14.4" thickBot="1" x14ac:dyDescent="0.35">
      <c r="A77" s="782" t="s">
        <v>31</v>
      </c>
      <c r="B77" s="783"/>
      <c r="C77" s="133" t="s">
        <v>240</v>
      </c>
    </row>
    <row r="78" spans="1:8" x14ac:dyDescent="0.3">
      <c r="A78" s="825" t="s">
        <v>65</v>
      </c>
      <c r="B78" s="826"/>
      <c r="C78" s="145">
        <v>892.8</v>
      </c>
    </row>
    <row r="79" spans="1:8" x14ac:dyDescent="0.3">
      <c r="A79" s="827" t="s">
        <v>536</v>
      </c>
      <c r="B79" s="817"/>
      <c r="C79" s="130">
        <v>9.1</v>
      </c>
    </row>
    <row r="80" spans="1:8" x14ac:dyDescent="0.3">
      <c r="A80" s="821" t="s">
        <v>537</v>
      </c>
      <c r="B80" s="810"/>
      <c r="C80" s="130">
        <v>746.5</v>
      </c>
    </row>
    <row r="81" spans="1:3" x14ac:dyDescent="0.3">
      <c r="A81" s="821" t="s">
        <v>238</v>
      </c>
      <c r="B81" s="810"/>
      <c r="C81" s="130">
        <v>3507</v>
      </c>
    </row>
    <row r="82" spans="1:3" x14ac:dyDescent="0.3">
      <c r="A82" s="821" t="s">
        <v>234</v>
      </c>
      <c r="B82" s="810"/>
      <c r="C82" s="130">
        <v>749.7</v>
      </c>
    </row>
    <row r="83" spans="1:3" x14ac:dyDescent="0.3">
      <c r="A83" s="821" t="s">
        <v>99</v>
      </c>
      <c r="B83" s="810"/>
      <c r="C83" s="130">
        <v>52030.7</v>
      </c>
    </row>
    <row r="84" spans="1:3" x14ac:dyDescent="0.3">
      <c r="A84" s="821" t="s">
        <v>235</v>
      </c>
      <c r="B84" s="810"/>
      <c r="C84" s="130">
        <v>61560.4</v>
      </c>
    </row>
    <row r="85" spans="1:3" x14ac:dyDescent="0.3">
      <c r="A85" s="821" t="s">
        <v>239</v>
      </c>
      <c r="B85" s="810"/>
      <c r="C85" s="130">
        <v>4025</v>
      </c>
    </row>
    <row r="86" spans="1:3" x14ac:dyDescent="0.3">
      <c r="A86" s="821" t="s">
        <v>241</v>
      </c>
      <c r="B86" s="810"/>
      <c r="C86" s="130">
        <v>74.099999999999994</v>
      </c>
    </row>
    <row r="87" spans="1:3" ht="14.4" thickBot="1" x14ac:dyDescent="0.35">
      <c r="A87" s="822" t="s">
        <v>236</v>
      </c>
      <c r="B87" s="823"/>
      <c r="C87" s="131">
        <v>7044.8</v>
      </c>
    </row>
    <row r="88" spans="1:3" ht="14.4" thickBot="1" x14ac:dyDescent="0.35">
      <c r="A88" s="813" t="s">
        <v>237</v>
      </c>
      <c r="B88" s="814"/>
      <c r="C88" s="132">
        <f>SUM(C78:C87)</f>
        <v>130640.1</v>
      </c>
    </row>
    <row r="89" spans="1:3" x14ac:dyDescent="0.3">
      <c r="A89" s="15" t="s">
        <v>284</v>
      </c>
      <c r="B89" s="11"/>
      <c r="C89" s="423" t="s">
        <v>535</v>
      </c>
    </row>
  </sheetData>
  <mergeCells count="18">
    <mergeCell ref="A2:D2"/>
    <mergeCell ref="J2:M2"/>
    <mergeCell ref="E2:H2"/>
    <mergeCell ref="A83:B83"/>
    <mergeCell ref="A76:C76"/>
    <mergeCell ref="A77:B77"/>
    <mergeCell ref="A78:B78"/>
    <mergeCell ref="A79:B79"/>
    <mergeCell ref="A80:B80"/>
    <mergeCell ref="A81:B81"/>
    <mergeCell ref="A82:B82"/>
    <mergeCell ref="A34:M34"/>
    <mergeCell ref="A55:H55"/>
    <mergeCell ref="A84:B84"/>
    <mergeCell ref="A85:B85"/>
    <mergeCell ref="A86:B86"/>
    <mergeCell ref="A87:B87"/>
    <mergeCell ref="A88:B88"/>
  </mergeCells>
  <pageMargins left="0.75" right="0.75" top="1" bottom="1" header="0" footer="0"/>
  <pageSetup scale="6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6"/>
  <sheetViews>
    <sheetView showGridLines="0" workbookViewId="0">
      <selection activeCell="G7" sqref="G7"/>
    </sheetView>
  </sheetViews>
  <sheetFormatPr baseColWidth="10" defaultColWidth="11.44140625" defaultRowHeight="13.8" x14ac:dyDescent="0.3"/>
  <cols>
    <col min="1" max="1" width="17" style="10" customWidth="1"/>
    <col min="2" max="3" width="10.5546875" style="10" customWidth="1"/>
    <col min="4" max="4" width="9.44140625" style="10" customWidth="1"/>
    <col min="5" max="5" width="12" style="10" customWidth="1"/>
    <col min="6" max="7" width="9.5546875" style="10" customWidth="1"/>
    <col min="8" max="8" width="8.6640625" style="10" customWidth="1"/>
    <col min="9" max="9" width="10.6640625" style="10" customWidth="1"/>
    <col min="10" max="10" width="8.44140625" style="10" customWidth="1"/>
    <col min="11" max="11" width="15.109375" style="10" customWidth="1"/>
    <col min="12" max="12" width="10.44140625" style="10" customWidth="1"/>
    <col min="13" max="13" width="11" style="10" customWidth="1"/>
    <col min="14" max="14" width="9.6640625" style="10" customWidth="1"/>
    <col min="15" max="15" width="10.44140625" style="10" customWidth="1"/>
    <col min="16" max="16384" width="11.44140625" style="10"/>
  </cols>
  <sheetData>
    <row r="1" spans="1:15" ht="14.4" thickBot="1" x14ac:dyDescent="0.35"/>
    <row r="2" spans="1:15" ht="18" customHeight="1" thickBot="1" x14ac:dyDescent="0.35">
      <c r="A2" s="792" t="s">
        <v>344</v>
      </c>
      <c r="B2" s="793"/>
      <c r="C2" s="793"/>
      <c r="D2" s="793"/>
      <c r="E2" s="794"/>
      <c r="F2" s="792" t="s">
        <v>380</v>
      </c>
      <c r="G2" s="793"/>
      <c r="H2" s="793"/>
      <c r="I2" s="794"/>
      <c r="J2" s="12"/>
      <c r="K2" s="792" t="s">
        <v>345</v>
      </c>
      <c r="L2" s="793"/>
      <c r="M2" s="793"/>
      <c r="N2" s="793"/>
      <c r="O2" s="794"/>
    </row>
    <row r="3" spans="1:15" ht="26.25" customHeight="1" thickBot="1" x14ac:dyDescent="0.35">
      <c r="A3" s="75" t="s">
        <v>15</v>
      </c>
      <c r="B3" s="76" t="s">
        <v>3</v>
      </c>
      <c r="C3" s="76" t="s">
        <v>509</v>
      </c>
      <c r="D3" s="150" t="s">
        <v>474</v>
      </c>
      <c r="E3" s="68" t="s">
        <v>1</v>
      </c>
      <c r="F3" s="76" t="s">
        <v>3</v>
      </c>
      <c r="G3" s="76" t="s">
        <v>509</v>
      </c>
      <c r="H3" s="150" t="s">
        <v>474</v>
      </c>
      <c r="I3" s="68" t="s">
        <v>1</v>
      </c>
      <c r="J3" s="12"/>
      <c r="K3" s="75" t="s">
        <v>15</v>
      </c>
      <c r="L3" s="76" t="s">
        <v>3</v>
      </c>
      <c r="M3" s="76" t="s">
        <v>509</v>
      </c>
      <c r="N3" s="150" t="s">
        <v>474</v>
      </c>
      <c r="O3" s="68" t="s">
        <v>1</v>
      </c>
    </row>
    <row r="4" spans="1:15" x14ac:dyDescent="0.3">
      <c r="A4" s="153" t="s">
        <v>296</v>
      </c>
      <c r="B4" s="80">
        <v>0</v>
      </c>
      <c r="C4" s="81">
        <v>0</v>
      </c>
      <c r="D4" s="82">
        <v>0</v>
      </c>
      <c r="E4" s="146">
        <f>SUM(B4:D4)</f>
        <v>0</v>
      </c>
      <c r="F4" s="80">
        <v>0</v>
      </c>
      <c r="G4" s="81">
        <v>0</v>
      </c>
      <c r="H4" s="82">
        <v>0</v>
      </c>
      <c r="I4" s="60">
        <f>SUM(F4:H4)</f>
        <v>0</v>
      </c>
      <c r="J4" s="12"/>
      <c r="K4" s="31" t="s">
        <v>219</v>
      </c>
      <c r="L4" s="121">
        <v>0</v>
      </c>
      <c r="M4" s="154">
        <v>0</v>
      </c>
      <c r="N4" s="82">
        <v>0</v>
      </c>
      <c r="O4" s="85">
        <f>SUM(L4:N4)</f>
        <v>0</v>
      </c>
    </row>
    <row r="5" spans="1:15" x14ac:dyDescent="0.3">
      <c r="A5" s="44" t="s">
        <v>220</v>
      </c>
      <c r="B5" s="78">
        <v>41.8</v>
      </c>
      <c r="C5" s="86">
        <v>0</v>
      </c>
      <c r="D5" s="87">
        <v>0</v>
      </c>
      <c r="E5" s="146">
        <f>SUM(B5:D5)</f>
        <v>41.8</v>
      </c>
      <c r="F5" s="78">
        <v>0</v>
      </c>
      <c r="G5" s="86">
        <v>0</v>
      </c>
      <c r="H5" s="87">
        <v>0</v>
      </c>
      <c r="I5" s="60">
        <f>SUM(F5:H5)</f>
        <v>0</v>
      </c>
      <c r="J5" s="12"/>
      <c r="K5" s="34" t="s">
        <v>220</v>
      </c>
      <c r="L5" s="123">
        <v>0</v>
      </c>
      <c r="M5" s="155">
        <v>0</v>
      </c>
      <c r="N5" s="87">
        <v>0</v>
      </c>
      <c r="O5" s="85">
        <f>SUM(L5:N5)</f>
        <v>0</v>
      </c>
    </row>
    <row r="6" spans="1:15" x14ac:dyDescent="0.3">
      <c r="A6" s="44" t="s">
        <v>221</v>
      </c>
      <c r="B6" s="78">
        <v>73</v>
      </c>
      <c r="C6" s="86">
        <v>0</v>
      </c>
      <c r="D6" s="87">
        <v>0</v>
      </c>
      <c r="E6" s="146">
        <f t="shared" ref="E6:E18" si="0">SUM(B6:D6)</f>
        <v>73</v>
      </c>
      <c r="F6" s="78">
        <v>0</v>
      </c>
      <c r="G6" s="86">
        <v>0</v>
      </c>
      <c r="H6" s="87">
        <v>0</v>
      </c>
      <c r="I6" s="60">
        <f t="shared" ref="I6:I18" si="1">SUM(F6:H6)</f>
        <v>0</v>
      </c>
      <c r="J6" s="12"/>
      <c r="K6" s="34" t="s">
        <v>221</v>
      </c>
      <c r="L6" s="123">
        <v>0</v>
      </c>
      <c r="M6" s="123">
        <v>0</v>
      </c>
      <c r="N6" s="87">
        <v>0</v>
      </c>
      <c r="O6" s="85">
        <f t="shared" ref="O6:O18" si="2">SUM(L6:N6)</f>
        <v>0</v>
      </c>
    </row>
    <row r="7" spans="1:15" x14ac:dyDescent="0.3">
      <c r="A7" s="44" t="s">
        <v>222</v>
      </c>
      <c r="B7" s="78">
        <v>135.69999999999999</v>
      </c>
      <c r="C7" s="86">
        <v>186</v>
      </c>
      <c r="D7" s="87">
        <v>0</v>
      </c>
      <c r="E7" s="146">
        <f t="shared" si="0"/>
        <v>321.7</v>
      </c>
      <c r="F7" s="319">
        <v>0</v>
      </c>
      <c r="G7" s="315">
        <v>148.05000000000001</v>
      </c>
      <c r="H7" s="316"/>
      <c r="I7" s="317">
        <f t="shared" si="1"/>
        <v>148.05000000000001</v>
      </c>
      <c r="J7" s="12"/>
      <c r="K7" s="34" t="s">
        <v>222</v>
      </c>
      <c r="L7" s="123">
        <v>0</v>
      </c>
      <c r="M7" s="123">
        <v>0</v>
      </c>
      <c r="N7" s="87">
        <v>0</v>
      </c>
      <c r="O7" s="85">
        <f t="shared" si="2"/>
        <v>0</v>
      </c>
    </row>
    <row r="8" spans="1:15" x14ac:dyDescent="0.3">
      <c r="A8" s="44" t="s">
        <v>223</v>
      </c>
      <c r="B8" s="88">
        <v>1995.7</v>
      </c>
      <c r="C8" s="86">
        <v>196</v>
      </c>
      <c r="D8" s="87">
        <v>0</v>
      </c>
      <c r="E8" s="146">
        <f t="shared" si="0"/>
        <v>2191.6999999999998</v>
      </c>
      <c r="F8" s="314">
        <v>965.36</v>
      </c>
      <c r="G8" s="315">
        <v>391.5</v>
      </c>
      <c r="H8" s="316">
        <v>0</v>
      </c>
      <c r="I8" s="317">
        <f t="shared" si="1"/>
        <v>1356.8600000000001</v>
      </c>
      <c r="J8" s="12"/>
      <c r="K8" s="34" t="s">
        <v>223</v>
      </c>
      <c r="L8" s="123">
        <v>0</v>
      </c>
      <c r="M8" s="123">
        <v>0</v>
      </c>
      <c r="N8" s="87">
        <v>0</v>
      </c>
      <c r="O8" s="85">
        <f t="shared" si="2"/>
        <v>0</v>
      </c>
    </row>
    <row r="9" spans="1:15" x14ac:dyDescent="0.3">
      <c r="A9" s="34" t="s">
        <v>224</v>
      </c>
      <c r="B9" s="90">
        <v>125</v>
      </c>
      <c r="C9" s="86">
        <v>364.4</v>
      </c>
      <c r="D9" s="87">
        <v>0</v>
      </c>
      <c r="E9" s="146">
        <f t="shared" si="0"/>
        <v>489.4</v>
      </c>
      <c r="F9" s="318">
        <v>95.96</v>
      </c>
      <c r="G9" s="315">
        <v>199.91</v>
      </c>
      <c r="H9" s="316">
        <v>0</v>
      </c>
      <c r="I9" s="317">
        <f t="shared" si="1"/>
        <v>295.87</v>
      </c>
      <c r="J9" s="12"/>
      <c r="K9" s="34" t="s">
        <v>224</v>
      </c>
      <c r="L9" s="123">
        <v>0</v>
      </c>
      <c r="M9" s="123">
        <v>2504.3000000000002</v>
      </c>
      <c r="N9" s="87">
        <v>0</v>
      </c>
      <c r="O9" s="85">
        <f t="shared" si="2"/>
        <v>2504.3000000000002</v>
      </c>
    </row>
    <row r="10" spans="1:15" x14ac:dyDescent="0.3">
      <c r="A10" s="44" t="s">
        <v>225</v>
      </c>
      <c r="B10" s="78">
        <v>4.5</v>
      </c>
      <c r="C10" s="86">
        <v>2.1</v>
      </c>
      <c r="D10" s="87">
        <v>0</v>
      </c>
      <c r="E10" s="146">
        <f t="shared" si="0"/>
        <v>6.6</v>
      </c>
      <c r="F10" s="319">
        <v>5.98</v>
      </c>
      <c r="G10" s="315">
        <v>12.68</v>
      </c>
      <c r="H10" s="316">
        <v>0</v>
      </c>
      <c r="I10" s="317">
        <f t="shared" si="1"/>
        <v>18.66</v>
      </c>
      <c r="J10" s="12"/>
      <c r="K10" s="34" t="s">
        <v>225</v>
      </c>
      <c r="L10" s="123">
        <v>63.8</v>
      </c>
      <c r="M10" s="123">
        <v>81.8</v>
      </c>
      <c r="N10" s="87">
        <v>0</v>
      </c>
      <c r="O10" s="85">
        <f t="shared" si="2"/>
        <v>145.6</v>
      </c>
    </row>
    <row r="11" spans="1:15" x14ac:dyDescent="0.3">
      <c r="A11" s="44" t="s">
        <v>226</v>
      </c>
      <c r="B11" s="78">
        <v>1816</v>
      </c>
      <c r="C11" s="86">
        <v>2607.5</v>
      </c>
      <c r="D11" s="87">
        <v>0</v>
      </c>
      <c r="E11" s="146">
        <f t="shared" si="0"/>
        <v>4423.5</v>
      </c>
      <c r="F11" s="319">
        <v>1708.73</v>
      </c>
      <c r="G11" s="315">
        <v>1838.17</v>
      </c>
      <c r="H11" s="316">
        <v>0</v>
      </c>
      <c r="I11" s="317">
        <f t="shared" si="1"/>
        <v>3546.9</v>
      </c>
      <c r="J11" s="12"/>
      <c r="K11" s="34" t="s">
        <v>226</v>
      </c>
      <c r="L11" s="123">
        <v>212.1</v>
      </c>
      <c r="M11" s="123">
        <v>2968.7</v>
      </c>
      <c r="N11" s="87">
        <v>0</v>
      </c>
      <c r="O11" s="85">
        <f t="shared" si="2"/>
        <v>3180.7999999999997</v>
      </c>
    </row>
    <row r="12" spans="1:15" x14ac:dyDescent="0.3">
      <c r="A12" s="44" t="s">
        <v>227</v>
      </c>
      <c r="B12" s="78">
        <v>615.9</v>
      </c>
      <c r="C12" s="86">
        <v>14699.02</v>
      </c>
      <c r="D12" s="87">
        <v>306.98</v>
      </c>
      <c r="E12" s="146">
        <f t="shared" si="0"/>
        <v>15621.9</v>
      </c>
      <c r="F12" s="319">
        <v>1840.91</v>
      </c>
      <c r="G12" s="315">
        <v>12384.31</v>
      </c>
      <c r="H12" s="316">
        <v>0</v>
      </c>
      <c r="I12" s="317">
        <f t="shared" si="1"/>
        <v>14225.22</v>
      </c>
      <c r="J12" s="12"/>
      <c r="K12" s="34" t="s">
        <v>227</v>
      </c>
      <c r="L12" s="123">
        <v>0</v>
      </c>
      <c r="M12" s="123">
        <v>7455.59</v>
      </c>
      <c r="N12" s="87">
        <v>756.61</v>
      </c>
      <c r="O12" s="85">
        <f t="shared" si="2"/>
        <v>8212.2000000000007</v>
      </c>
    </row>
    <row r="13" spans="1:15" x14ac:dyDescent="0.3">
      <c r="A13" s="44" t="s">
        <v>480</v>
      </c>
      <c r="B13" s="89">
        <v>10429.299999999999</v>
      </c>
      <c r="C13" s="86">
        <v>314.8</v>
      </c>
      <c r="D13" s="87">
        <v>3597.1</v>
      </c>
      <c r="E13" s="146">
        <f t="shared" si="0"/>
        <v>14341.199999999999</v>
      </c>
      <c r="F13" s="320">
        <v>4342.58</v>
      </c>
      <c r="G13" s="315">
        <v>11561.03</v>
      </c>
      <c r="H13" s="316">
        <v>211.7</v>
      </c>
      <c r="I13" s="317">
        <f t="shared" si="1"/>
        <v>16115.310000000001</v>
      </c>
      <c r="J13" s="12"/>
      <c r="K13" s="34" t="s">
        <v>228</v>
      </c>
      <c r="L13" s="123">
        <v>0</v>
      </c>
      <c r="M13" s="123">
        <v>431.2</v>
      </c>
      <c r="N13" s="87">
        <v>23065.8</v>
      </c>
      <c r="O13" s="85">
        <f t="shared" si="2"/>
        <v>23497</v>
      </c>
    </row>
    <row r="14" spans="1:15" x14ac:dyDescent="0.3">
      <c r="A14" s="44" t="s">
        <v>481</v>
      </c>
      <c r="B14" s="78">
        <v>9121.9</v>
      </c>
      <c r="C14" s="86">
        <v>5496.5</v>
      </c>
      <c r="D14" s="87">
        <v>9716.7999999999993</v>
      </c>
      <c r="E14" s="146">
        <f t="shared" si="0"/>
        <v>24335.199999999997</v>
      </c>
      <c r="F14" s="319">
        <v>12328.13</v>
      </c>
      <c r="G14" s="315">
        <v>8590.6299999999992</v>
      </c>
      <c r="H14" s="316">
        <v>507.82</v>
      </c>
      <c r="I14" s="317">
        <f t="shared" si="1"/>
        <v>21426.579999999998</v>
      </c>
      <c r="J14" s="12"/>
      <c r="K14" s="34" t="s">
        <v>229</v>
      </c>
      <c r="L14" s="123">
        <v>1736.8</v>
      </c>
      <c r="M14" s="123">
        <v>4615.8</v>
      </c>
      <c r="N14" s="87">
        <v>12371.3</v>
      </c>
      <c r="O14" s="85">
        <f t="shared" si="2"/>
        <v>18723.900000000001</v>
      </c>
    </row>
    <row r="15" spans="1:15" x14ac:dyDescent="0.3">
      <c r="A15" s="44" t="s">
        <v>297</v>
      </c>
      <c r="B15" s="91">
        <v>0</v>
      </c>
      <c r="C15" s="92">
        <v>0</v>
      </c>
      <c r="D15" s="93">
        <v>0</v>
      </c>
      <c r="E15" s="146">
        <f t="shared" si="0"/>
        <v>0</v>
      </c>
      <c r="F15" s="314">
        <v>0</v>
      </c>
      <c r="G15" s="321">
        <v>0</v>
      </c>
      <c r="H15" s="322">
        <v>0</v>
      </c>
      <c r="I15" s="317">
        <f t="shared" si="1"/>
        <v>0</v>
      </c>
      <c r="J15" s="12"/>
      <c r="K15" s="34" t="s">
        <v>230</v>
      </c>
      <c r="L15" s="121">
        <v>0</v>
      </c>
      <c r="M15" s="154">
        <v>0</v>
      </c>
      <c r="N15" s="93">
        <v>0</v>
      </c>
      <c r="O15" s="85">
        <f t="shared" si="2"/>
        <v>0</v>
      </c>
    </row>
    <row r="16" spans="1:15" x14ac:dyDescent="0.3">
      <c r="A16" s="44" t="s">
        <v>231</v>
      </c>
      <c r="B16" s="86">
        <v>6787.3</v>
      </c>
      <c r="C16" s="96">
        <v>173.9</v>
      </c>
      <c r="D16" s="97">
        <v>1634</v>
      </c>
      <c r="E16" s="146">
        <f t="shared" si="0"/>
        <v>8595.2000000000007</v>
      </c>
      <c r="F16" s="315">
        <v>1971.01</v>
      </c>
      <c r="G16" s="323">
        <v>1972.56</v>
      </c>
      <c r="H16" s="324">
        <v>572.20000000000005</v>
      </c>
      <c r="I16" s="317">
        <f t="shared" si="1"/>
        <v>4515.7699999999995</v>
      </c>
      <c r="J16" s="12"/>
      <c r="K16" s="34" t="s">
        <v>231</v>
      </c>
      <c r="L16" s="123">
        <v>0</v>
      </c>
      <c r="M16" s="155">
        <v>435.74</v>
      </c>
      <c r="N16" s="97">
        <v>3777.86</v>
      </c>
      <c r="O16" s="85">
        <f t="shared" si="2"/>
        <v>4213.6000000000004</v>
      </c>
    </row>
    <row r="17" spans="1:15" x14ac:dyDescent="0.3">
      <c r="A17" s="44" t="s">
        <v>232</v>
      </c>
      <c r="B17" s="78">
        <v>2735.4</v>
      </c>
      <c r="C17" s="86">
        <v>85.2</v>
      </c>
      <c r="D17" s="87">
        <v>0</v>
      </c>
      <c r="E17" s="146">
        <f t="shared" si="0"/>
        <v>2820.6</v>
      </c>
      <c r="F17" s="319">
        <v>2567.17</v>
      </c>
      <c r="G17" s="315">
        <v>226.3</v>
      </c>
      <c r="H17" s="316">
        <v>60.9</v>
      </c>
      <c r="I17" s="317">
        <f t="shared" si="1"/>
        <v>2854.3700000000003</v>
      </c>
      <c r="J17" s="12"/>
      <c r="K17" s="34" t="s">
        <v>232</v>
      </c>
      <c r="L17" s="123">
        <v>0</v>
      </c>
      <c r="M17" s="123">
        <v>0</v>
      </c>
      <c r="N17" s="87"/>
      <c r="O17" s="85">
        <f t="shared" si="2"/>
        <v>0</v>
      </c>
    </row>
    <row r="18" spans="1:15" ht="14.4" thickBot="1" x14ac:dyDescent="0.35">
      <c r="A18" s="99" t="s">
        <v>233</v>
      </c>
      <c r="B18" s="100">
        <v>35.6</v>
      </c>
      <c r="C18" s="103">
        <v>8.8000000000000007</v>
      </c>
      <c r="D18" s="104">
        <v>0</v>
      </c>
      <c r="E18" s="156">
        <f t="shared" si="0"/>
        <v>44.400000000000006</v>
      </c>
      <c r="F18" s="325">
        <v>0</v>
      </c>
      <c r="G18" s="326">
        <v>0</v>
      </c>
      <c r="H18" s="327">
        <v>0</v>
      </c>
      <c r="I18" s="331">
        <f t="shared" si="1"/>
        <v>0</v>
      </c>
      <c r="J18" s="12"/>
      <c r="K18" s="40" t="s">
        <v>233</v>
      </c>
      <c r="L18" s="123">
        <v>0</v>
      </c>
      <c r="M18" s="123">
        <v>0</v>
      </c>
      <c r="N18" s="104"/>
      <c r="O18" s="85">
        <f t="shared" si="2"/>
        <v>0</v>
      </c>
    </row>
    <row r="19" spans="1:15" ht="14.4" thickBot="1" x14ac:dyDescent="0.35">
      <c r="A19" s="129" t="s">
        <v>237</v>
      </c>
      <c r="B19" s="108">
        <f t="shared" ref="B19:I19" si="3">SUM(B4:B18)</f>
        <v>33917.099999999991</v>
      </c>
      <c r="C19" s="108">
        <f t="shared" si="3"/>
        <v>24134.22</v>
      </c>
      <c r="D19" s="157">
        <f t="shared" si="3"/>
        <v>15254.88</v>
      </c>
      <c r="E19" s="107">
        <f t="shared" si="3"/>
        <v>73306.2</v>
      </c>
      <c r="F19" s="328">
        <f t="shared" si="3"/>
        <v>25825.83</v>
      </c>
      <c r="G19" s="328">
        <f t="shared" si="3"/>
        <v>37325.14</v>
      </c>
      <c r="H19" s="332">
        <f t="shared" si="3"/>
        <v>1352.6200000000001</v>
      </c>
      <c r="I19" s="330">
        <f t="shared" si="3"/>
        <v>64503.59</v>
      </c>
      <c r="J19" s="12"/>
      <c r="K19" s="110" t="s">
        <v>237</v>
      </c>
      <c r="L19" s="56">
        <f>SUM(L4:L18)</f>
        <v>2012.6999999999998</v>
      </c>
      <c r="M19" s="56">
        <f>SUM(M4:M18)</f>
        <v>18493.13</v>
      </c>
      <c r="N19" s="57">
        <f>SUM(N4:N18)</f>
        <v>39971.57</v>
      </c>
      <c r="O19" s="112">
        <f>SUM(O4:O18)</f>
        <v>60477.4</v>
      </c>
    </row>
    <row r="20" spans="1:15" s="287" customFormat="1" ht="14.4" thickBot="1" x14ac:dyDescent="0.35">
      <c r="A20" s="486" t="s">
        <v>283</v>
      </c>
      <c r="B20" s="504">
        <f>(B19/E19)*100</f>
        <v>46.267709961776752</v>
      </c>
      <c r="C20" s="504">
        <f>(C19/E19)*100</f>
        <v>32.922481318087691</v>
      </c>
      <c r="D20" s="504">
        <f>(D19/E19)*100</f>
        <v>20.809808720135543</v>
      </c>
      <c r="E20" s="483"/>
      <c r="F20" s="504">
        <f>(F19/I19)*100</f>
        <v>40.037818050127136</v>
      </c>
      <c r="G20" s="504">
        <f>(G19/I19)*100</f>
        <v>57.865213393549112</v>
      </c>
      <c r="H20" s="504">
        <f>(H19/I19)*100</f>
        <v>2.0969685563237648</v>
      </c>
      <c r="I20" s="510">
        <f>(I19/E19)*100</f>
        <v>87.991997948331786</v>
      </c>
      <c r="J20" s="285"/>
      <c r="K20" s="486" t="s">
        <v>283</v>
      </c>
      <c r="L20" s="504">
        <f>(L19/O19)*100</f>
        <v>3.3280200537721525</v>
      </c>
      <c r="M20" s="504">
        <f>(M19/O19)*100</f>
        <v>30.578579766987339</v>
      </c>
      <c r="N20" s="504">
        <f>(N19/O19)*100</f>
        <v>66.093400179240504</v>
      </c>
      <c r="O20" s="286"/>
    </row>
    <row r="21" spans="1:15" x14ac:dyDescent="0.3">
      <c r="A21" s="15" t="s">
        <v>284</v>
      </c>
      <c r="B21" s="11"/>
      <c r="K21" s="15" t="s">
        <v>284</v>
      </c>
      <c r="L21" s="11"/>
    </row>
    <row r="22" spans="1:15" x14ac:dyDescent="0.3">
      <c r="A22" s="281" t="s">
        <v>371</v>
      </c>
      <c r="B22" s="11"/>
      <c r="K22" s="15"/>
      <c r="L22" s="11"/>
    </row>
    <row r="23" spans="1:15" x14ac:dyDescent="0.3">
      <c r="A23" s="281" t="s">
        <v>372</v>
      </c>
      <c r="B23" s="11"/>
      <c r="K23" s="15"/>
      <c r="L23" s="11"/>
    </row>
    <row r="24" spans="1:15" x14ac:dyDescent="0.3">
      <c r="A24" s="208" t="s">
        <v>382</v>
      </c>
      <c r="B24" s="11"/>
      <c r="K24" s="15"/>
      <c r="L24" s="11"/>
    </row>
    <row r="25" spans="1:15" x14ac:dyDescent="0.3">
      <c r="A25" s="307" t="s">
        <v>516</v>
      </c>
      <c r="B25" s="11"/>
      <c r="K25" s="15"/>
      <c r="L25" s="11"/>
    </row>
    <row r="26" spans="1:15" x14ac:dyDescent="0.3">
      <c r="A26" s="307" t="s">
        <v>517</v>
      </c>
      <c r="B26" s="11"/>
      <c r="K26" s="15"/>
      <c r="L26" s="11"/>
    </row>
    <row r="27" spans="1:15" x14ac:dyDescent="0.3">
      <c r="A27" s="144" t="s">
        <v>482</v>
      </c>
      <c r="B27" s="11"/>
      <c r="H27" s="149"/>
      <c r="I27" s="11"/>
    </row>
    <row r="28" spans="1:15" x14ac:dyDescent="0.3">
      <c r="A28" s="144" t="s">
        <v>326</v>
      </c>
      <c r="B28" s="11"/>
      <c r="H28" s="149"/>
      <c r="I28" s="11"/>
    </row>
    <row r="29" spans="1:15" x14ac:dyDescent="0.3">
      <c r="A29" s="144" t="s">
        <v>325</v>
      </c>
      <c r="B29" s="11"/>
      <c r="H29" s="149"/>
      <c r="I29" s="11"/>
    </row>
    <row r="30" spans="1:15" x14ac:dyDescent="0.3">
      <c r="A30" s="516" t="s">
        <v>539</v>
      </c>
      <c r="B30" s="516"/>
      <c r="C30" s="517"/>
      <c r="H30" s="149"/>
      <c r="I30" s="11"/>
    </row>
    <row r="31" spans="1:15" ht="14.4" thickBot="1" x14ac:dyDescent="0.35"/>
    <row r="32" spans="1:15" ht="14.4" thickBot="1" x14ac:dyDescent="0.35">
      <c r="A32" s="782" t="s">
        <v>251</v>
      </c>
      <c r="B32" s="783"/>
      <c r="C32" s="783"/>
      <c r="D32" s="783"/>
      <c r="E32" s="783"/>
      <c r="F32" s="783"/>
      <c r="G32" s="783"/>
      <c r="H32" s="783"/>
      <c r="I32" s="783"/>
      <c r="J32" s="783"/>
      <c r="K32" s="783"/>
      <c r="L32" s="783"/>
      <c r="M32" s="784"/>
    </row>
    <row r="33" spans="1:13" ht="24.6" thickBot="1" x14ac:dyDescent="0.35">
      <c r="A33" s="142" t="s">
        <v>15</v>
      </c>
      <c r="B33" s="66" t="s">
        <v>65</v>
      </c>
      <c r="C33" s="66" t="s">
        <v>536</v>
      </c>
      <c r="D33" s="414" t="s">
        <v>537</v>
      </c>
      <c r="E33" s="66" t="s">
        <v>238</v>
      </c>
      <c r="F33" s="66" t="s">
        <v>234</v>
      </c>
      <c r="G33" s="66" t="s">
        <v>99</v>
      </c>
      <c r="H33" s="66" t="s">
        <v>235</v>
      </c>
      <c r="I33" s="66" t="s">
        <v>239</v>
      </c>
      <c r="J33" s="66" t="s">
        <v>241</v>
      </c>
      <c r="K33" s="66" t="s">
        <v>236</v>
      </c>
      <c r="L33" s="70" t="s">
        <v>1</v>
      </c>
      <c r="M33" s="417" t="s">
        <v>283</v>
      </c>
    </row>
    <row r="34" spans="1:13" x14ac:dyDescent="0.3">
      <c r="A34" s="31" t="s">
        <v>219</v>
      </c>
      <c r="B34" s="13">
        <v>0</v>
      </c>
      <c r="C34" s="13">
        <v>0</v>
      </c>
      <c r="D34" s="13">
        <v>0</v>
      </c>
      <c r="E34" s="13">
        <v>0</v>
      </c>
      <c r="F34" s="13">
        <v>0</v>
      </c>
      <c r="G34" s="13">
        <v>0</v>
      </c>
      <c r="H34" s="13">
        <v>0</v>
      </c>
      <c r="I34" s="13">
        <v>0</v>
      </c>
      <c r="J34" s="13">
        <v>0</v>
      </c>
      <c r="K34" s="43">
        <v>0</v>
      </c>
      <c r="L34" s="511">
        <v>0</v>
      </c>
      <c r="M34" s="471">
        <f>L34*100/L$49</f>
        <v>0</v>
      </c>
    </row>
    <row r="35" spans="1:13" x14ac:dyDescent="0.3">
      <c r="A35" s="34" t="s">
        <v>220</v>
      </c>
      <c r="B35" s="14">
        <v>0.4</v>
      </c>
      <c r="C35" s="14">
        <v>1.3</v>
      </c>
      <c r="D35" s="14">
        <v>7.5</v>
      </c>
      <c r="E35" s="14">
        <v>0.8</v>
      </c>
      <c r="F35" s="14">
        <v>0</v>
      </c>
      <c r="G35" s="14">
        <v>20.399999999999999</v>
      </c>
      <c r="H35" s="14">
        <v>0</v>
      </c>
      <c r="I35" s="14">
        <v>0</v>
      </c>
      <c r="J35" s="14">
        <v>0</v>
      </c>
      <c r="K35" s="45">
        <v>11.4</v>
      </c>
      <c r="L35" s="437">
        <v>41.8</v>
      </c>
      <c r="M35" s="459">
        <f t="shared" ref="M35:M48" si="4">L35*100/L$49</f>
        <v>5.7021097806188289E-2</v>
      </c>
    </row>
    <row r="36" spans="1:13" x14ac:dyDescent="0.3">
      <c r="A36" s="34" t="s">
        <v>221</v>
      </c>
      <c r="B36" s="14">
        <v>6.8</v>
      </c>
      <c r="C36" s="14">
        <v>1</v>
      </c>
      <c r="D36" s="14">
        <v>23.1</v>
      </c>
      <c r="E36" s="14">
        <v>4</v>
      </c>
      <c r="F36" s="14">
        <v>0</v>
      </c>
      <c r="G36" s="14">
        <v>0</v>
      </c>
      <c r="H36" s="14">
        <v>0</v>
      </c>
      <c r="I36" s="14">
        <v>0</v>
      </c>
      <c r="J36" s="14">
        <v>0</v>
      </c>
      <c r="K36" s="45">
        <v>38.1</v>
      </c>
      <c r="L36" s="437">
        <v>73</v>
      </c>
      <c r="M36" s="459">
        <f t="shared" si="4"/>
        <v>9.9582299996453238E-2</v>
      </c>
    </row>
    <row r="37" spans="1:13" x14ac:dyDescent="0.3">
      <c r="A37" s="34" t="s">
        <v>222</v>
      </c>
      <c r="B37" s="14">
        <v>3.2</v>
      </c>
      <c r="C37" s="14">
        <v>0.7</v>
      </c>
      <c r="D37" s="14">
        <v>196.1</v>
      </c>
      <c r="E37" s="14">
        <v>15.3</v>
      </c>
      <c r="F37" s="14">
        <v>0</v>
      </c>
      <c r="G37" s="14">
        <v>66</v>
      </c>
      <c r="H37" s="14">
        <v>0</v>
      </c>
      <c r="I37" s="14">
        <v>0</v>
      </c>
      <c r="J37" s="14">
        <v>0</v>
      </c>
      <c r="K37" s="45">
        <v>40.4</v>
      </c>
      <c r="L37" s="437">
        <v>321.7</v>
      </c>
      <c r="M37" s="459">
        <f t="shared" si="4"/>
        <v>0.43884419053231516</v>
      </c>
    </row>
    <row r="38" spans="1:13" x14ac:dyDescent="0.3">
      <c r="A38" s="34" t="s">
        <v>223</v>
      </c>
      <c r="B38" s="14">
        <v>477.8</v>
      </c>
      <c r="C38" s="14">
        <v>0</v>
      </c>
      <c r="D38" s="14">
        <v>38.200000000000003</v>
      </c>
      <c r="E38" s="14">
        <v>1546.5</v>
      </c>
      <c r="F38" s="14">
        <v>0</v>
      </c>
      <c r="G38" s="14">
        <v>3</v>
      </c>
      <c r="H38" s="14">
        <v>0</v>
      </c>
      <c r="I38" s="14">
        <v>0</v>
      </c>
      <c r="J38" s="14">
        <v>0</v>
      </c>
      <c r="K38" s="45">
        <v>126.2</v>
      </c>
      <c r="L38" s="437">
        <v>2191.6999999999998</v>
      </c>
      <c r="M38" s="459">
        <f t="shared" si="4"/>
        <v>2.9897880397565277</v>
      </c>
    </row>
    <row r="39" spans="1:13" x14ac:dyDescent="0.3">
      <c r="A39" s="34" t="s">
        <v>224</v>
      </c>
      <c r="B39" s="14">
        <v>0</v>
      </c>
      <c r="C39" s="14">
        <v>0</v>
      </c>
      <c r="D39" s="14">
        <v>0</v>
      </c>
      <c r="E39" s="14">
        <v>65.8</v>
      </c>
      <c r="F39" s="14">
        <v>0</v>
      </c>
      <c r="G39" s="14">
        <v>390.1</v>
      </c>
      <c r="H39" s="14">
        <v>0</v>
      </c>
      <c r="I39" s="14">
        <v>0</v>
      </c>
      <c r="J39" s="14">
        <v>0</v>
      </c>
      <c r="K39" s="45">
        <v>33.5</v>
      </c>
      <c r="L39" s="437">
        <v>489.4</v>
      </c>
      <c r="M39" s="459">
        <f t="shared" si="4"/>
        <v>0.66761065230498928</v>
      </c>
    </row>
    <row r="40" spans="1:13" x14ac:dyDescent="0.3">
      <c r="A40" s="34" t="s">
        <v>225</v>
      </c>
      <c r="B40" s="14">
        <v>0</v>
      </c>
      <c r="C40" s="14">
        <v>0</v>
      </c>
      <c r="D40" s="14">
        <v>0</v>
      </c>
      <c r="E40" s="14">
        <v>0</v>
      </c>
      <c r="F40" s="14">
        <v>0</v>
      </c>
      <c r="G40" s="14">
        <v>6.6</v>
      </c>
      <c r="H40" s="14">
        <v>0</v>
      </c>
      <c r="I40" s="14">
        <v>0</v>
      </c>
      <c r="J40" s="14">
        <v>0</v>
      </c>
      <c r="K40" s="45">
        <v>0</v>
      </c>
      <c r="L40" s="437">
        <v>6.6</v>
      </c>
      <c r="M40" s="459">
        <f t="shared" si="4"/>
        <v>9.0033312325560454E-3</v>
      </c>
    </row>
    <row r="41" spans="1:13" x14ac:dyDescent="0.3">
      <c r="A41" s="34" t="s">
        <v>226</v>
      </c>
      <c r="B41" s="14">
        <v>0</v>
      </c>
      <c r="C41" s="14">
        <v>0</v>
      </c>
      <c r="D41" s="14">
        <v>0</v>
      </c>
      <c r="E41" s="14">
        <v>0</v>
      </c>
      <c r="F41" s="14">
        <v>0</v>
      </c>
      <c r="G41" s="14">
        <v>3171.1</v>
      </c>
      <c r="H41" s="14">
        <v>1063.9000000000001</v>
      </c>
      <c r="I41" s="14">
        <v>0</v>
      </c>
      <c r="J41" s="14">
        <v>0</v>
      </c>
      <c r="K41" s="45">
        <v>188.5</v>
      </c>
      <c r="L41" s="437">
        <v>4423.5</v>
      </c>
      <c r="M41" s="459">
        <f t="shared" si="4"/>
        <v>6.0342781374563135</v>
      </c>
    </row>
    <row r="42" spans="1:13" x14ac:dyDescent="0.3">
      <c r="A42" s="34" t="s">
        <v>227</v>
      </c>
      <c r="B42" s="14">
        <v>0</v>
      </c>
      <c r="C42" s="14">
        <v>0</v>
      </c>
      <c r="D42" s="14">
        <v>0</v>
      </c>
      <c r="E42" s="14">
        <v>0</v>
      </c>
      <c r="F42" s="14">
        <v>0</v>
      </c>
      <c r="G42" s="14">
        <v>6347.3</v>
      </c>
      <c r="H42" s="14">
        <v>9274.6</v>
      </c>
      <c r="I42" s="14">
        <v>0</v>
      </c>
      <c r="J42" s="14">
        <v>0</v>
      </c>
      <c r="K42" s="45">
        <v>0</v>
      </c>
      <c r="L42" s="437">
        <v>15621.9</v>
      </c>
      <c r="M42" s="459">
        <f t="shared" si="4"/>
        <v>21.310475785131409</v>
      </c>
    </row>
    <row r="43" spans="1:13" x14ac:dyDescent="0.3">
      <c r="A43" s="34" t="s">
        <v>228</v>
      </c>
      <c r="B43" s="14">
        <v>0</v>
      </c>
      <c r="C43" s="14">
        <v>0</v>
      </c>
      <c r="D43" s="14">
        <v>0</v>
      </c>
      <c r="E43" s="14">
        <v>0</v>
      </c>
      <c r="F43" s="14">
        <v>0</v>
      </c>
      <c r="G43" s="14">
        <v>9395.6</v>
      </c>
      <c r="H43" s="14">
        <v>4938.8999999999996</v>
      </c>
      <c r="I43" s="14"/>
      <c r="J43" s="14">
        <v>0</v>
      </c>
      <c r="K43" s="45">
        <v>6.7</v>
      </c>
      <c r="L43" s="437">
        <v>14341.2</v>
      </c>
      <c r="M43" s="459">
        <f t="shared" si="4"/>
        <v>19.563420283686781</v>
      </c>
    </row>
    <row r="44" spans="1:13" x14ac:dyDescent="0.3">
      <c r="A44" s="34" t="s">
        <v>229</v>
      </c>
      <c r="B44" s="14">
        <v>0</v>
      </c>
      <c r="C44" s="14">
        <v>0</v>
      </c>
      <c r="D44" s="14">
        <v>0</v>
      </c>
      <c r="E44" s="14">
        <v>0</v>
      </c>
      <c r="F44" s="14">
        <v>196</v>
      </c>
      <c r="G44" s="14">
        <v>14763.3</v>
      </c>
      <c r="H44" s="14">
        <v>5922.3</v>
      </c>
      <c r="I44" s="14">
        <v>1071</v>
      </c>
      <c r="J44" s="14">
        <v>0</v>
      </c>
      <c r="K44" s="45">
        <v>2382.6</v>
      </c>
      <c r="L44" s="437">
        <v>24335.200000000001</v>
      </c>
      <c r="M44" s="459">
        <f t="shared" si="4"/>
        <v>33.196646395529982</v>
      </c>
    </row>
    <row r="45" spans="1:13" x14ac:dyDescent="0.3">
      <c r="A45" s="34" t="s">
        <v>230</v>
      </c>
      <c r="B45" s="14">
        <v>0</v>
      </c>
      <c r="C45" s="14">
        <v>0</v>
      </c>
      <c r="D45" s="14">
        <v>0</v>
      </c>
      <c r="E45" s="14">
        <v>0</v>
      </c>
      <c r="F45" s="14">
        <v>0</v>
      </c>
      <c r="G45" s="14">
        <v>0</v>
      </c>
      <c r="H45" s="14">
        <v>0</v>
      </c>
      <c r="I45" s="14">
        <v>0</v>
      </c>
      <c r="J45" s="14">
        <v>0</v>
      </c>
      <c r="K45" s="45">
        <v>0</v>
      </c>
      <c r="L45" s="437">
        <v>0</v>
      </c>
      <c r="M45" s="472">
        <f t="shared" si="4"/>
        <v>0</v>
      </c>
    </row>
    <row r="46" spans="1:13" x14ac:dyDescent="0.3">
      <c r="A46" s="34" t="s">
        <v>231</v>
      </c>
      <c r="B46" s="14">
        <v>0</v>
      </c>
      <c r="C46" s="14">
        <v>0</v>
      </c>
      <c r="D46" s="14">
        <v>0</v>
      </c>
      <c r="E46" s="14">
        <v>0</v>
      </c>
      <c r="F46" s="14">
        <v>67.7</v>
      </c>
      <c r="G46" s="14">
        <v>6529.3</v>
      </c>
      <c r="H46" s="14">
        <v>971.5</v>
      </c>
      <c r="I46" s="14">
        <v>366.8</v>
      </c>
      <c r="J46" s="14">
        <v>10</v>
      </c>
      <c r="K46" s="45">
        <v>649.9</v>
      </c>
      <c r="L46" s="437">
        <v>8595.2000000000007</v>
      </c>
      <c r="M46" s="459">
        <f t="shared" si="4"/>
        <v>11.725065546979657</v>
      </c>
    </row>
    <row r="47" spans="1:13" x14ac:dyDescent="0.3">
      <c r="A47" s="34" t="s">
        <v>232</v>
      </c>
      <c r="B47" s="14">
        <v>0</v>
      </c>
      <c r="C47" s="14">
        <v>0</v>
      </c>
      <c r="D47" s="14">
        <v>0</v>
      </c>
      <c r="E47" s="14">
        <v>0</v>
      </c>
      <c r="F47" s="143">
        <v>87.7</v>
      </c>
      <c r="G47" s="14">
        <v>0</v>
      </c>
      <c r="H47" s="14">
        <v>0</v>
      </c>
      <c r="I47" s="14">
        <v>2486.1999999999998</v>
      </c>
      <c r="J47" s="14">
        <v>23.2</v>
      </c>
      <c r="K47" s="45">
        <v>223.5</v>
      </c>
      <c r="L47" s="437">
        <v>2820.6</v>
      </c>
      <c r="M47" s="459">
        <f t="shared" si="4"/>
        <v>3.8476963749314521</v>
      </c>
    </row>
    <row r="48" spans="1:13" ht="14.4" thickBot="1" x14ac:dyDescent="0.35">
      <c r="A48" s="40" t="s">
        <v>233</v>
      </c>
      <c r="B48" s="14">
        <v>0</v>
      </c>
      <c r="C48" s="14">
        <v>0</v>
      </c>
      <c r="D48" s="14">
        <v>0</v>
      </c>
      <c r="E48" s="14">
        <v>0</v>
      </c>
      <c r="F48" s="14">
        <v>0.4</v>
      </c>
      <c r="G48" s="14">
        <v>0</v>
      </c>
      <c r="H48" s="14">
        <v>0</v>
      </c>
      <c r="I48" s="126">
        <v>1.9</v>
      </c>
      <c r="J48" s="126">
        <v>2.6</v>
      </c>
      <c r="K48" s="127">
        <v>39.5</v>
      </c>
      <c r="L48" s="437">
        <v>44.4</v>
      </c>
      <c r="M48" s="460">
        <f t="shared" si="4"/>
        <v>6.0567864655377036E-2</v>
      </c>
    </row>
    <row r="49" spans="1:13" ht="14.4" thickBot="1" x14ac:dyDescent="0.35">
      <c r="A49" s="421" t="s">
        <v>1</v>
      </c>
      <c r="B49" s="63">
        <v>488.2</v>
      </c>
      <c r="C49" s="63">
        <v>3</v>
      </c>
      <c r="D49" s="63">
        <v>264.89999999999998</v>
      </c>
      <c r="E49" s="63">
        <v>1632.4</v>
      </c>
      <c r="F49" s="63">
        <v>351.8</v>
      </c>
      <c r="G49" s="63">
        <v>40692.699999999997</v>
      </c>
      <c r="H49" s="63">
        <v>22171.200000000001</v>
      </c>
      <c r="I49" s="63">
        <v>3925.9</v>
      </c>
      <c r="J49" s="63">
        <v>35.799999999999997</v>
      </c>
      <c r="K49" s="499">
        <v>3740.3</v>
      </c>
      <c r="L49" s="58">
        <v>73306.2</v>
      </c>
      <c r="M49" s="503">
        <v>100</v>
      </c>
    </row>
    <row r="50" spans="1:13" x14ac:dyDescent="0.3">
      <c r="A50" s="427" t="s">
        <v>283</v>
      </c>
      <c r="B50" s="428">
        <f>B49*100/$L49</f>
        <v>0.66597368298997905</v>
      </c>
      <c r="C50" s="428">
        <f t="shared" ref="C50:K50" si="5">C49*100/$L49</f>
        <v>4.0924232875254752E-3</v>
      </c>
      <c r="D50" s="428">
        <f t="shared" si="5"/>
        <v>0.36136097628849945</v>
      </c>
      <c r="E50" s="428">
        <f t="shared" si="5"/>
        <v>2.2268239248521953</v>
      </c>
      <c r="F50" s="428">
        <f t="shared" si="5"/>
        <v>0.47990483751715407</v>
      </c>
      <c r="G50" s="428">
        <f t="shared" si="5"/>
        <v>55.510584370762629</v>
      </c>
      <c r="H50" s="428">
        <f t="shared" si="5"/>
        <v>30.244645064128274</v>
      </c>
      <c r="I50" s="428">
        <f t="shared" si="5"/>
        <v>5.3554815281654218</v>
      </c>
      <c r="J50" s="428">
        <f t="shared" si="5"/>
        <v>4.8836251231137336E-2</v>
      </c>
      <c r="K50" s="428">
        <f t="shared" si="5"/>
        <v>5.1022969407771788</v>
      </c>
      <c r="L50" s="434">
        <v>100</v>
      </c>
      <c r="M50" s="492"/>
    </row>
    <row r="51" spans="1:13" x14ac:dyDescent="0.3">
      <c r="A51" s="15" t="s">
        <v>284</v>
      </c>
      <c r="B51" s="11"/>
      <c r="C51" s="423" t="s">
        <v>535</v>
      </c>
    </row>
    <row r="52" spans="1:13" ht="14.4" thickBot="1" x14ac:dyDescent="0.35">
      <c r="G52" s="17"/>
      <c r="H52" s="17"/>
      <c r="I52" s="17"/>
      <c r="J52" s="17"/>
      <c r="K52" s="17"/>
      <c r="L52" s="17"/>
    </row>
    <row r="53" spans="1:13" ht="14.4" thickBot="1" x14ac:dyDescent="0.35">
      <c r="A53" s="782" t="s">
        <v>252</v>
      </c>
      <c r="B53" s="783"/>
      <c r="C53" s="783"/>
      <c r="D53" s="783"/>
      <c r="E53" s="783"/>
      <c r="F53" s="783"/>
      <c r="G53" s="784"/>
      <c r="H53" s="18"/>
      <c r="I53" s="18"/>
      <c r="J53" s="18"/>
      <c r="K53" s="18"/>
      <c r="L53" s="18"/>
    </row>
    <row r="54" spans="1:13" ht="29.25" customHeight="1" thickBot="1" x14ac:dyDescent="0.35">
      <c r="A54" s="142" t="s">
        <v>15</v>
      </c>
      <c r="B54" s="66" t="s">
        <v>234</v>
      </c>
      <c r="C54" s="66" t="s">
        <v>99</v>
      </c>
      <c r="D54" s="66" t="s">
        <v>235</v>
      </c>
      <c r="E54" s="67" t="s">
        <v>236</v>
      </c>
      <c r="F54" s="114" t="s">
        <v>1</v>
      </c>
      <c r="G54" s="417" t="s">
        <v>283</v>
      </c>
    </row>
    <row r="55" spans="1:13" x14ac:dyDescent="0.3">
      <c r="A55" s="31" t="s">
        <v>219</v>
      </c>
      <c r="B55" s="13">
        <v>0</v>
      </c>
      <c r="C55" s="13">
        <v>0</v>
      </c>
      <c r="D55" s="13">
        <v>0</v>
      </c>
      <c r="E55" s="43">
        <v>0</v>
      </c>
      <c r="F55" s="437">
        <v>0</v>
      </c>
      <c r="G55" s="471">
        <f>F55*100/F$70</f>
        <v>0</v>
      </c>
    </row>
    <row r="56" spans="1:13" x14ac:dyDescent="0.3">
      <c r="A56" s="34" t="s">
        <v>220</v>
      </c>
      <c r="B56" s="14">
        <v>0</v>
      </c>
      <c r="C56" s="14">
        <v>0</v>
      </c>
      <c r="D56" s="14">
        <v>0</v>
      </c>
      <c r="E56" s="45">
        <v>0</v>
      </c>
      <c r="F56" s="437">
        <v>0</v>
      </c>
      <c r="G56" s="472">
        <f t="shared" ref="G56:G69" si="6">F56*100/F$70</f>
        <v>0</v>
      </c>
    </row>
    <row r="57" spans="1:13" x14ac:dyDescent="0.3">
      <c r="A57" s="34" t="s">
        <v>221</v>
      </c>
      <c r="B57" s="14">
        <v>0</v>
      </c>
      <c r="C57" s="14">
        <v>0</v>
      </c>
      <c r="D57" s="14">
        <v>0</v>
      </c>
      <c r="E57" s="45">
        <v>0</v>
      </c>
      <c r="F57" s="437">
        <v>0</v>
      </c>
      <c r="G57" s="472">
        <f t="shared" si="6"/>
        <v>0</v>
      </c>
    </row>
    <row r="58" spans="1:13" x14ac:dyDescent="0.3">
      <c r="A58" s="34" t="s">
        <v>222</v>
      </c>
      <c r="B58" s="14">
        <v>0</v>
      </c>
      <c r="C58" s="14">
        <v>0</v>
      </c>
      <c r="D58" s="14">
        <v>0</v>
      </c>
      <c r="E58" s="45">
        <v>0</v>
      </c>
      <c r="F58" s="437">
        <v>0</v>
      </c>
      <c r="G58" s="472">
        <f t="shared" si="6"/>
        <v>0</v>
      </c>
    </row>
    <row r="59" spans="1:13" x14ac:dyDescent="0.3">
      <c r="A59" s="34" t="s">
        <v>223</v>
      </c>
      <c r="B59" s="14">
        <v>0</v>
      </c>
      <c r="C59" s="14">
        <v>0</v>
      </c>
      <c r="D59" s="14">
        <v>0</v>
      </c>
      <c r="E59" s="45">
        <v>0</v>
      </c>
      <c r="F59" s="437">
        <v>0</v>
      </c>
      <c r="G59" s="472">
        <f t="shared" si="6"/>
        <v>0</v>
      </c>
    </row>
    <row r="60" spans="1:13" x14ac:dyDescent="0.3">
      <c r="A60" s="34" t="s">
        <v>224</v>
      </c>
      <c r="B60" s="14">
        <v>0</v>
      </c>
      <c r="C60" s="14">
        <v>2103.5</v>
      </c>
      <c r="D60" s="14">
        <v>213.7</v>
      </c>
      <c r="E60" s="45">
        <v>187.1</v>
      </c>
      <c r="F60" s="437">
        <v>2504.3000000000002</v>
      </c>
      <c r="G60" s="459">
        <f t="shared" si="6"/>
        <v>4.1408856862232835</v>
      </c>
    </row>
    <row r="61" spans="1:13" x14ac:dyDescent="0.3">
      <c r="A61" s="34" t="s">
        <v>225</v>
      </c>
      <c r="B61" s="14">
        <v>0</v>
      </c>
      <c r="C61" s="14">
        <v>145.6</v>
      </c>
      <c r="D61" s="14">
        <v>0</v>
      </c>
      <c r="E61" s="45">
        <v>0</v>
      </c>
      <c r="F61" s="437">
        <v>145.6</v>
      </c>
      <c r="G61" s="459">
        <f t="shared" si="6"/>
        <v>0.24075109049000121</v>
      </c>
    </row>
    <row r="62" spans="1:13" x14ac:dyDescent="0.3">
      <c r="A62" s="34" t="s">
        <v>226</v>
      </c>
      <c r="B62" s="14">
        <v>0</v>
      </c>
      <c r="C62" s="14">
        <v>0</v>
      </c>
      <c r="D62" s="14">
        <v>0</v>
      </c>
      <c r="E62" s="45">
        <v>3180.8</v>
      </c>
      <c r="F62" s="437">
        <v>3180.8</v>
      </c>
      <c r="G62" s="459">
        <f t="shared" si="6"/>
        <v>5.2594853614738728</v>
      </c>
    </row>
    <row r="63" spans="1:13" x14ac:dyDescent="0.3">
      <c r="A63" s="34" t="s">
        <v>227</v>
      </c>
      <c r="B63" s="14">
        <v>0</v>
      </c>
      <c r="C63" s="14">
        <v>103.8</v>
      </c>
      <c r="D63" s="14">
        <v>5789.4</v>
      </c>
      <c r="E63" s="45">
        <v>2319</v>
      </c>
      <c r="F63" s="437">
        <v>8212.2000000000007</v>
      </c>
      <c r="G63" s="459">
        <f t="shared" si="6"/>
        <v>13.578956767321348</v>
      </c>
    </row>
    <row r="64" spans="1:13" x14ac:dyDescent="0.3">
      <c r="A64" s="34" t="s">
        <v>228</v>
      </c>
      <c r="B64" s="14">
        <v>0</v>
      </c>
      <c r="C64" s="14">
        <v>5285.3</v>
      </c>
      <c r="D64" s="14">
        <v>18177</v>
      </c>
      <c r="E64" s="45">
        <v>34.700000000000003</v>
      </c>
      <c r="F64" s="437">
        <v>23497</v>
      </c>
      <c r="G64" s="459">
        <f t="shared" si="6"/>
        <v>38.852530036013455</v>
      </c>
    </row>
    <row r="65" spans="1:7" x14ac:dyDescent="0.3">
      <c r="A65" s="34" t="s">
        <v>229</v>
      </c>
      <c r="B65" s="14">
        <v>293</v>
      </c>
      <c r="C65" s="14">
        <v>5808</v>
      </c>
      <c r="D65" s="14">
        <v>11992.9</v>
      </c>
      <c r="E65" s="45">
        <v>630</v>
      </c>
      <c r="F65" s="437">
        <v>18723.900000000001</v>
      </c>
      <c r="G65" s="459">
        <f t="shared" si="6"/>
        <v>30.960160324352572</v>
      </c>
    </row>
    <row r="66" spans="1:7" x14ac:dyDescent="0.3">
      <c r="A66" s="34" t="s">
        <v>230</v>
      </c>
      <c r="B66" s="14">
        <v>0</v>
      </c>
      <c r="C66" s="14">
        <v>0</v>
      </c>
      <c r="D66" s="14">
        <v>0</v>
      </c>
      <c r="E66" s="45">
        <v>0</v>
      </c>
      <c r="F66" s="437">
        <v>0</v>
      </c>
      <c r="G66" s="472">
        <f t="shared" si="6"/>
        <v>0</v>
      </c>
    </row>
    <row r="67" spans="1:7" x14ac:dyDescent="0.3">
      <c r="A67" s="34" t="s">
        <v>231</v>
      </c>
      <c r="B67" s="14">
        <v>10.5</v>
      </c>
      <c r="C67" s="14">
        <v>2083.5</v>
      </c>
      <c r="D67" s="14">
        <v>1974.7</v>
      </c>
      <c r="E67" s="45">
        <v>144.9</v>
      </c>
      <c r="F67" s="437">
        <v>4213.6000000000004</v>
      </c>
      <c r="G67" s="459">
        <f t="shared" si="6"/>
        <v>6.9672307341254758</v>
      </c>
    </row>
    <row r="68" spans="1:7" x14ac:dyDescent="0.3">
      <c r="A68" s="34" t="s">
        <v>232</v>
      </c>
      <c r="B68" s="14">
        <v>0</v>
      </c>
      <c r="C68" s="14">
        <v>0</v>
      </c>
      <c r="D68" s="14">
        <v>0</v>
      </c>
      <c r="E68" s="45">
        <v>0</v>
      </c>
      <c r="F68" s="437">
        <v>0</v>
      </c>
      <c r="G68" s="472">
        <f t="shared" si="6"/>
        <v>0</v>
      </c>
    </row>
    <row r="69" spans="1:7" ht="14.4" thickBot="1" x14ac:dyDescent="0.35">
      <c r="A69" s="40" t="s">
        <v>233</v>
      </c>
      <c r="B69" s="48">
        <v>0</v>
      </c>
      <c r="C69" s="48">
        <v>0</v>
      </c>
      <c r="D69" s="48">
        <v>0</v>
      </c>
      <c r="E69" s="127">
        <v>0</v>
      </c>
      <c r="F69" s="437">
        <v>0</v>
      </c>
      <c r="G69" s="500">
        <f t="shared" si="6"/>
        <v>0</v>
      </c>
    </row>
    <row r="70" spans="1:7" ht="14.4" thickBot="1" x14ac:dyDescent="0.35">
      <c r="A70" s="55" t="s">
        <v>1</v>
      </c>
      <c r="B70" s="63">
        <v>303.5</v>
      </c>
      <c r="C70" s="63">
        <v>15529.7</v>
      </c>
      <c r="D70" s="63">
        <v>38147.699999999997</v>
      </c>
      <c r="E70" s="152">
        <v>6496.5</v>
      </c>
      <c r="F70" s="58">
        <v>60477.4</v>
      </c>
      <c r="G70" s="503">
        <v>100</v>
      </c>
    </row>
    <row r="71" spans="1:7" x14ac:dyDescent="0.3">
      <c r="A71" s="15" t="s">
        <v>284</v>
      </c>
      <c r="B71" s="11"/>
    </row>
    <row r="72" spans="1:7" ht="14.4" thickBot="1" x14ac:dyDescent="0.35"/>
    <row r="73" spans="1:7" ht="26.25" customHeight="1" thickBot="1" x14ac:dyDescent="0.35">
      <c r="A73" s="792" t="s">
        <v>253</v>
      </c>
      <c r="B73" s="793"/>
      <c r="C73" s="794"/>
    </row>
    <row r="74" spans="1:7" ht="14.4" thickBot="1" x14ac:dyDescent="0.35">
      <c r="A74" s="782" t="s">
        <v>31</v>
      </c>
      <c r="B74" s="783"/>
      <c r="C74" s="133" t="s">
        <v>240</v>
      </c>
    </row>
    <row r="75" spans="1:7" x14ac:dyDescent="0.3">
      <c r="A75" s="803" t="s">
        <v>65</v>
      </c>
      <c r="B75" s="825"/>
      <c r="C75" s="145">
        <v>488.2</v>
      </c>
    </row>
    <row r="76" spans="1:7" x14ac:dyDescent="0.3">
      <c r="A76" s="778" t="s">
        <v>536</v>
      </c>
      <c r="B76" s="810"/>
      <c r="C76" s="130">
        <v>3</v>
      </c>
    </row>
    <row r="77" spans="1:7" x14ac:dyDescent="0.3">
      <c r="A77" s="778" t="s">
        <v>537</v>
      </c>
      <c r="B77" s="810"/>
      <c r="C77" s="130">
        <v>264.89999999999998</v>
      </c>
    </row>
    <row r="78" spans="1:7" x14ac:dyDescent="0.3">
      <c r="A78" s="778" t="s">
        <v>238</v>
      </c>
      <c r="B78" s="810"/>
      <c r="C78" s="130">
        <v>1632.4</v>
      </c>
    </row>
    <row r="79" spans="1:7" x14ac:dyDescent="0.3">
      <c r="A79" s="778" t="s">
        <v>234</v>
      </c>
      <c r="B79" s="810"/>
      <c r="C79" s="130">
        <v>655.29999999999995</v>
      </c>
    </row>
    <row r="80" spans="1:7" x14ac:dyDescent="0.3">
      <c r="A80" s="778" t="s">
        <v>99</v>
      </c>
      <c r="B80" s="810"/>
      <c r="C80" s="130">
        <v>56222.400000000001</v>
      </c>
    </row>
    <row r="81" spans="1:3" x14ac:dyDescent="0.3">
      <c r="A81" s="778" t="s">
        <v>235</v>
      </c>
      <c r="B81" s="810"/>
      <c r="C81" s="130">
        <v>60318.9</v>
      </c>
    </row>
    <row r="82" spans="1:3" x14ac:dyDescent="0.3">
      <c r="A82" s="778" t="s">
        <v>239</v>
      </c>
      <c r="B82" s="810"/>
      <c r="C82" s="130">
        <v>3925.9</v>
      </c>
    </row>
    <row r="83" spans="1:3" x14ac:dyDescent="0.3">
      <c r="A83" s="778" t="s">
        <v>241</v>
      </c>
      <c r="B83" s="810"/>
      <c r="C83" s="130">
        <v>35.799999999999997</v>
      </c>
    </row>
    <row r="84" spans="1:3" ht="14.4" thickBot="1" x14ac:dyDescent="0.35">
      <c r="A84" s="811" t="s">
        <v>236</v>
      </c>
      <c r="B84" s="812"/>
      <c r="C84" s="131">
        <v>10236.799999999999</v>
      </c>
    </row>
    <row r="85" spans="1:3" ht="14.4" thickBot="1" x14ac:dyDescent="0.35">
      <c r="A85" s="813" t="s">
        <v>237</v>
      </c>
      <c r="B85" s="814"/>
      <c r="C85" s="132">
        <f>SUM(C75:C84)</f>
        <v>133783.6</v>
      </c>
    </row>
    <row r="86" spans="1:3" x14ac:dyDescent="0.3">
      <c r="A86" s="15" t="s">
        <v>284</v>
      </c>
      <c r="B86" s="11"/>
      <c r="C86" s="423" t="s">
        <v>535</v>
      </c>
    </row>
  </sheetData>
  <mergeCells count="18">
    <mergeCell ref="A83:B83"/>
    <mergeCell ref="A84:B84"/>
    <mergeCell ref="A85:B85"/>
    <mergeCell ref="A80:B80"/>
    <mergeCell ref="A73:C73"/>
    <mergeCell ref="A74:B74"/>
    <mergeCell ref="A75:B75"/>
    <mergeCell ref="A76:B76"/>
    <mergeCell ref="A77:B77"/>
    <mergeCell ref="A78:B78"/>
    <mergeCell ref="A79:B79"/>
    <mergeCell ref="K2:O2"/>
    <mergeCell ref="F2:I2"/>
    <mergeCell ref="A2:E2"/>
    <mergeCell ref="A81:B81"/>
    <mergeCell ref="A82:B82"/>
    <mergeCell ref="A32:M32"/>
    <mergeCell ref="A53:G53"/>
  </mergeCells>
  <pageMargins left="0.75" right="0.75" top="1" bottom="1" header="0" footer="0"/>
  <pageSetup scale="6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86"/>
  <sheetViews>
    <sheetView showGridLines="0" workbookViewId="0">
      <selection activeCell="I19" sqref="I19"/>
    </sheetView>
  </sheetViews>
  <sheetFormatPr baseColWidth="10" defaultColWidth="11.44140625" defaultRowHeight="13.8" x14ac:dyDescent="0.3"/>
  <cols>
    <col min="1" max="1" width="16.6640625" style="10" customWidth="1"/>
    <col min="2" max="2" width="11.109375" style="10" customWidth="1"/>
    <col min="3" max="3" width="9.5546875" style="10" customWidth="1"/>
    <col min="4" max="4" width="9.6640625" style="10" customWidth="1"/>
    <col min="5" max="5" width="10" style="10" customWidth="1"/>
    <col min="6" max="6" width="12" style="10" customWidth="1"/>
    <col min="7" max="7" width="9.5546875" style="10" customWidth="1"/>
    <col min="8" max="8" width="8.109375" style="10" customWidth="1"/>
    <col min="9" max="9" width="10.5546875" style="10" customWidth="1"/>
    <col min="10" max="10" width="8.109375" style="10" customWidth="1"/>
    <col min="11" max="11" width="14.88671875" style="10" customWidth="1"/>
    <col min="12" max="12" width="10.6640625" style="10" customWidth="1"/>
    <col min="13" max="13" width="10.5546875" style="10" customWidth="1"/>
    <col min="14" max="14" width="10.109375" style="10" customWidth="1"/>
    <col min="15" max="15" width="10.88671875" style="10" customWidth="1"/>
    <col min="16" max="16384" width="11.44140625" style="10"/>
  </cols>
  <sheetData>
    <row r="1" spans="1:15" ht="14.4" thickBot="1" x14ac:dyDescent="0.35"/>
    <row r="2" spans="1:15" ht="18.75" customHeight="1" thickBot="1" x14ac:dyDescent="0.35">
      <c r="A2" s="792" t="s">
        <v>346</v>
      </c>
      <c r="B2" s="793"/>
      <c r="C2" s="793"/>
      <c r="D2" s="793"/>
      <c r="E2" s="794"/>
      <c r="F2" s="792" t="s">
        <v>380</v>
      </c>
      <c r="G2" s="793"/>
      <c r="H2" s="793"/>
      <c r="I2" s="794"/>
      <c r="J2" s="12"/>
      <c r="K2" s="792" t="s">
        <v>347</v>
      </c>
      <c r="L2" s="793"/>
      <c r="M2" s="793"/>
      <c r="N2" s="793"/>
      <c r="O2" s="794"/>
    </row>
    <row r="3" spans="1:15" ht="26.25" customHeight="1" thickBot="1" x14ac:dyDescent="0.35">
      <c r="A3" s="75" t="s">
        <v>15</v>
      </c>
      <c r="B3" s="76" t="s">
        <v>3</v>
      </c>
      <c r="C3" s="76" t="s">
        <v>509</v>
      </c>
      <c r="D3" s="150" t="s">
        <v>374</v>
      </c>
      <c r="E3" s="68" t="s">
        <v>1</v>
      </c>
      <c r="F3" s="76" t="s">
        <v>3</v>
      </c>
      <c r="G3" s="76" t="s">
        <v>509</v>
      </c>
      <c r="H3" s="150" t="s">
        <v>374</v>
      </c>
      <c r="I3" s="68" t="s">
        <v>1</v>
      </c>
      <c r="J3" s="12"/>
      <c r="K3" s="75" t="s">
        <v>15</v>
      </c>
      <c r="L3" s="76" t="s">
        <v>3</v>
      </c>
      <c r="M3" s="76" t="s">
        <v>509</v>
      </c>
      <c r="N3" s="150" t="s">
        <v>374</v>
      </c>
      <c r="O3" s="68" t="s">
        <v>1</v>
      </c>
    </row>
    <row r="4" spans="1:15" x14ac:dyDescent="0.3">
      <c r="A4" s="153" t="s">
        <v>296</v>
      </c>
      <c r="B4" s="158">
        <v>0</v>
      </c>
      <c r="C4" s="158">
        <v>0</v>
      </c>
      <c r="D4" s="159">
        <v>0</v>
      </c>
      <c r="E4" s="60">
        <f>SUM(B4:D4)</f>
        <v>0</v>
      </c>
      <c r="F4" s="158">
        <v>0</v>
      </c>
      <c r="G4" s="158">
        <v>0</v>
      </c>
      <c r="H4" s="159">
        <v>0</v>
      </c>
      <c r="I4" s="60">
        <f>SUM(F4:H4)</f>
        <v>0</v>
      </c>
      <c r="J4" s="12"/>
      <c r="K4" s="31" t="s">
        <v>219</v>
      </c>
      <c r="L4" s="121">
        <v>0</v>
      </c>
      <c r="M4" s="160">
        <v>0</v>
      </c>
      <c r="N4" s="159">
        <v>0</v>
      </c>
      <c r="O4" s="85">
        <f>SUM(L4:N4)</f>
        <v>0</v>
      </c>
    </row>
    <row r="5" spans="1:15" x14ac:dyDescent="0.3">
      <c r="A5" s="44" t="s">
        <v>220</v>
      </c>
      <c r="B5" s="161">
        <v>29.2</v>
      </c>
      <c r="C5" s="155">
        <v>0</v>
      </c>
      <c r="D5" s="162">
        <v>0</v>
      </c>
      <c r="E5" s="60">
        <f>SUM(B5:D5)</f>
        <v>29.2</v>
      </c>
      <c r="F5" s="333">
        <v>0.36</v>
      </c>
      <c r="G5" s="334">
        <v>0</v>
      </c>
      <c r="H5" s="335">
        <v>0</v>
      </c>
      <c r="I5" s="317">
        <f>SUM(F5:H5)</f>
        <v>0.36</v>
      </c>
      <c r="J5" s="12"/>
      <c r="K5" s="34" t="s">
        <v>220</v>
      </c>
      <c r="L5" s="123">
        <v>0</v>
      </c>
      <c r="M5" s="155">
        <v>0</v>
      </c>
      <c r="N5" s="162">
        <v>0</v>
      </c>
      <c r="O5" s="85">
        <f>SUM(L5:N5)</f>
        <v>0</v>
      </c>
    </row>
    <row r="6" spans="1:15" x14ac:dyDescent="0.3">
      <c r="A6" s="44" t="s">
        <v>221</v>
      </c>
      <c r="B6" s="161">
        <v>41.3</v>
      </c>
      <c r="C6" s="123">
        <v>0</v>
      </c>
      <c r="D6" s="162">
        <v>0</v>
      </c>
      <c r="E6" s="60">
        <f t="shared" ref="E6:E18" si="0">SUM(B6:D6)</f>
        <v>41.3</v>
      </c>
      <c r="F6" s="333">
        <v>0</v>
      </c>
      <c r="G6" s="336">
        <v>0</v>
      </c>
      <c r="H6" s="335">
        <v>0</v>
      </c>
      <c r="I6" s="317">
        <f t="shared" ref="I6:I18" si="1">SUM(F6:H6)</f>
        <v>0</v>
      </c>
      <c r="J6" s="12"/>
      <c r="K6" s="34" t="s">
        <v>221</v>
      </c>
      <c r="L6" s="123">
        <v>0</v>
      </c>
      <c r="M6" s="123">
        <v>0</v>
      </c>
      <c r="N6" s="162">
        <v>0</v>
      </c>
      <c r="O6" s="85">
        <f t="shared" ref="O6:O18" si="2">SUM(L6:N6)</f>
        <v>0</v>
      </c>
    </row>
    <row r="7" spans="1:15" x14ac:dyDescent="0.3">
      <c r="A7" s="44" t="s">
        <v>222</v>
      </c>
      <c r="B7" s="161">
        <v>219.3</v>
      </c>
      <c r="C7" s="123">
        <v>53.6</v>
      </c>
      <c r="D7" s="162">
        <v>0</v>
      </c>
      <c r="E7" s="60">
        <f t="shared" si="0"/>
        <v>272.90000000000003</v>
      </c>
      <c r="F7" s="333">
        <v>0</v>
      </c>
      <c r="G7" s="336">
        <v>53.7</v>
      </c>
      <c r="H7" s="335">
        <v>0</v>
      </c>
      <c r="I7" s="317">
        <f t="shared" si="1"/>
        <v>53.7</v>
      </c>
      <c r="J7" s="12"/>
      <c r="K7" s="34" t="s">
        <v>222</v>
      </c>
      <c r="L7" s="123">
        <v>0</v>
      </c>
      <c r="M7" s="123">
        <v>0</v>
      </c>
      <c r="N7" s="162">
        <v>0</v>
      </c>
      <c r="O7" s="85">
        <f t="shared" si="2"/>
        <v>0</v>
      </c>
    </row>
    <row r="8" spans="1:15" x14ac:dyDescent="0.3">
      <c r="A8" s="44" t="s">
        <v>223</v>
      </c>
      <c r="B8" s="163">
        <v>2232.3000000000002</v>
      </c>
      <c r="C8" s="123">
        <v>452</v>
      </c>
      <c r="D8" s="162">
        <v>0</v>
      </c>
      <c r="E8" s="60">
        <f t="shared" si="0"/>
        <v>2684.3</v>
      </c>
      <c r="F8" s="337">
        <v>1562.63</v>
      </c>
      <c r="G8" s="336">
        <v>0</v>
      </c>
      <c r="H8" s="335">
        <v>0</v>
      </c>
      <c r="I8" s="317">
        <f t="shared" si="1"/>
        <v>1562.63</v>
      </c>
      <c r="J8" s="12"/>
      <c r="K8" s="34" t="s">
        <v>223</v>
      </c>
      <c r="L8" s="123">
        <v>0</v>
      </c>
      <c r="M8" s="123">
        <v>0</v>
      </c>
      <c r="N8" s="162">
        <v>0</v>
      </c>
      <c r="O8" s="85">
        <f t="shared" si="2"/>
        <v>0</v>
      </c>
    </row>
    <row r="9" spans="1:15" x14ac:dyDescent="0.3">
      <c r="A9" s="34" t="s">
        <v>224</v>
      </c>
      <c r="B9" s="164">
        <v>77.099999999999994</v>
      </c>
      <c r="C9" s="123">
        <v>378.3</v>
      </c>
      <c r="D9" s="162">
        <v>0</v>
      </c>
      <c r="E9" s="60">
        <f t="shared" si="0"/>
        <v>455.4</v>
      </c>
      <c r="F9" s="338">
        <v>54.39</v>
      </c>
      <c r="G9" s="336">
        <v>335.63</v>
      </c>
      <c r="H9" s="335">
        <v>0</v>
      </c>
      <c r="I9" s="317">
        <f t="shared" si="1"/>
        <v>390.02</v>
      </c>
      <c r="J9" s="12"/>
      <c r="K9" s="34" t="s">
        <v>224</v>
      </c>
      <c r="L9" s="123">
        <v>11.8</v>
      </c>
      <c r="M9" s="123">
        <v>1836.7</v>
      </c>
      <c r="N9" s="162">
        <v>0</v>
      </c>
      <c r="O9" s="85">
        <f t="shared" si="2"/>
        <v>1848.5</v>
      </c>
    </row>
    <row r="10" spans="1:15" x14ac:dyDescent="0.3">
      <c r="A10" s="44" t="s">
        <v>225</v>
      </c>
      <c r="B10" s="165">
        <v>5.9</v>
      </c>
      <c r="C10" s="123">
        <v>8.6</v>
      </c>
      <c r="D10" s="162">
        <v>0</v>
      </c>
      <c r="E10" s="60">
        <f t="shared" si="0"/>
        <v>14.5</v>
      </c>
      <c r="F10" s="339">
        <v>0</v>
      </c>
      <c r="G10" s="336">
        <v>0</v>
      </c>
      <c r="H10" s="335">
        <v>0</v>
      </c>
      <c r="I10" s="317">
        <f t="shared" si="1"/>
        <v>0</v>
      </c>
      <c r="J10" s="12"/>
      <c r="K10" s="34" t="s">
        <v>225</v>
      </c>
      <c r="L10" s="123">
        <v>57.8</v>
      </c>
      <c r="M10" s="123">
        <v>333</v>
      </c>
      <c r="N10" s="162">
        <v>0</v>
      </c>
      <c r="O10" s="85">
        <f t="shared" si="2"/>
        <v>390.8</v>
      </c>
    </row>
    <row r="11" spans="1:15" x14ac:dyDescent="0.3">
      <c r="A11" s="44" t="s">
        <v>226</v>
      </c>
      <c r="B11" s="161">
        <v>1530.4</v>
      </c>
      <c r="C11" s="123">
        <v>3526.2</v>
      </c>
      <c r="D11" s="162">
        <v>0</v>
      </c>
      <c r="E11" s="60">
        <f t="shared" si="0"/>
        <v>5056.6000000000004</v>
      </c>
      <c r="F11" s="333">
        <v>1661.48</v>
      </c>
      <c r="G11" s="336">
        <v>1905.25</v>
      </c>
      <c r="H11" s="335">
        <v>0</v>
      </c>
      <c r="I11" s="317">
        <f t="shared" si="1"/>
        <v>3566.73</v>
      </c>
      <c r="J11" s="12"/>
      <c r="K11" s="34" t="s">
        <v>226</v>
      </c>
      <c r="L11" s="123">
        <v>178.9</v>
      </c>
      <c r="M11" s="123">
        <v>4722</v>
      </c>
      <c r="N11" s="162">
        <v>515.70000000000005</v>
      </c>
      <c r="O11" s="85">
        <f t="shared" si="2"/>
        <v>5416.5999999999995</v>
      </c>
    </row>
    <row r="12" spans="1:15" x14ac:dyDescent="0.3">
      <c r="A12" s="44" t="s">
        <v>227</v>
      </c>
      <c r="B12" s="161">
        <v>3236.2</v>
      </c>
      <c r="C12" s="123">
        <v>11454.9</v>
      </c>
      <c r="D12" s="162">
        <v>155.5</v>
      </c>
      <c r="E12" s="60">
        <f t="shared" si="0"/>
        <v>14846.599999999999</v>
      </c>
      <c r="F12" s="333">
        <v>2483.34</v>
      </c>
      <c r="G12" s="336">
        <v>7718.36</v>
      </c>
      <c r="H12" s="335">
        <v>0</v>
      </c>
      <c r="I12" s="317">
        <f t="shared" si="1"/>
        <v>10201.700000000001</v>
      </c>
      <c r="J12" s="12"/>
      <c r="K12" s="34" t="s">
        <v>227</v>
      </c>
      <c r="L12" s="123">
        <v>378.5</v>
      </c>
      <c r="M12" s="123">
        <v>4703</v>
      </c>
      <c r="N12" s="162">
        <v>387.2</v>
      </c>
      <c r="O12" s="85">
        <f t="shared" si="2"/>
        <v>5468.7</v>
      </c>
    </row>
    <row r="13" spans="1:15" x14ac:dyDescent="0.3">
      <c r="A13" s="44" t="s">
        <v>228</v>
      </c>
      <c r="B13" s="123">
        <v>9924.2000000000007</v>
      </c>
      <c r="C13" s="123">
        <v>0</v>
      </c>
      <c r="D13" s="162">
        <v>2426.1999999999998</v>
      </c>
      <c r="E13" s="60">
        <f t="shared" si="0"/>
        <v>12350.400000000001</v>
      </c>
      <c r="F13" s="336">
        <v>5338.4</v>
      </c>
      <c r="G13" s="336">
        <v>11301.28</v>
      </c>
      <c r="H13" s="335">
        <v>1101.1099999999999</v>
      </c>
      <c r="I13" s="317">
        <f t="shared" si="1"/>
        <v>17740.79</v>
      </c>
      <c r="J13" s="12"/>
      <c r="K13" s="34" t="s">
        <v>228</v>
      </c>
      <c r="L13" s="123">
        <v>0</v>
      </c>
      <c r="M13" s="123">
        <v>89.5</v>
      </c>
      <c r="N13" s="162">
        <v>25111.599999999999</v>
      </c>
      <c r="O13" s="85">
        <f t="shared" si="2"/>
        <v>25201.1</v>
      </c>
    </row>
    <row r="14" spans="1:15" x14ac:dyDescent="0.3">
      <c r="A14" s="44" t="s">
        <v>391</v>
      </c>
      <c r="B14" s="161">
        <v>15845.4</v>
      </c>
      <c r="C14" s="123">
        <v>8049.2</v>
      </c>
      <c r="D14" s="162">
        <v>215.9</v>
      </c>
      <c r="E14" s="60">
        <f t="shared" si="0"/>
        <v>24110.5</v>
      </c>
      <c r="F14" s="333">
        <v>10524.75</v>
      </c>
      <c r="G14" s="336">
        <v>5559.57</v>
      </c>
      <c r="H14" s="335">
        <v>222.66</v>
      </c>
      <c r="I14" s="317">
        <f t="shared" si="1"/>
        <v>16306.98</v>
      </c>
      <c r="J14" s="12"/>
      <c r="K14" s="34" t="s">
        <v>229</v>
      </c>
      <c r="L14" s="123">
        <v>847.8</v>
      </c>
      <c r="M14" s="123">
        <v>4122.82</v>
      </c>
      <c r="N14" s="162">
        <v>2989.28</v>
      </c>
      <c r="O14" s="85">
        <f t="shared" si="2"/>
        <v>7959.9</v>
      </c>
    </row>
    <row r="15" spans="1:15" x14ac:dyDescent="0.3">
      <c r="A15" s="44" t="s">
        <v>297</v>
      </c>
      <c r="B15" s="166">
        <v>0</v>
      </c>
      <c r="C15" s="166">
        <v>0</v>
      </c>
      <c r="D15" s="167">
        <v>0</v>
      </c>
      <c r="E15" s="60">
        <f t="shared" si="0"/>
        <v>0</v>
      </c>
      <c r="F15" s="337">
        <v>0</v>
      </c>
      <c r="G15" s="337">
        <v>0</v>
      </c>
      <c r="H15" s="340">
        <v>0</v>
      </c>
      <c r="I15" s="317">
        <f t="shared" si="1"/>
        <v>0</v>
      </c>
      <c r="J15" s="12"/>
      <c r="K15" s="34" t="s">
        <v>230</v>
      </c>
      <c r="L15" s="121">
        <v>0</v>
      </c>
      <c r="M15" s="154">
        <v>0</v>
      </c>
      <c r="N15" s="167">
        <v>0</v>
      </c>
      <c r="O15" s="85">
        <f t="shared" si="2"/>
        <v>0</v>
      </c>
    </row>
    <row r="16" spans="1:15" x14ac:dyDescent="0.3">
      <c r="A16" s="44" t="s">
        <v>231</v>
      </c>
      <c r="B16" s="123">
        <v>5122</v>
      </c>
      <c r="C16" s="123">
        <v>398.4</v>
      </c>
      <c r="D16" s="162">
        <v>1523.6</v>
      </c>
      <c r="E16" s="60">
        <f t="shared" si="0"/>
        <v>7044</v>
      </c>
      <c r="F16" s="336">
        <v>1785.81</v>
      </c>
      <c r="G16" s="336">
        <v>2113.17</v>
      </c>
      <c r="H16" s="335">
        <v>187.2</v>
      </c>
      <c r="I16" s="317">
        <f t="shared" si="1"/>
        <v>4086.18</v>
      </c>
      <c r="J16" s="12"/>
      <c r="K16" s="34" t="s">
        <v>231</v>
      </c>
      <c r="L16" s="123">
        <v>0</v>
      </c>
      <c r="M16" s="155">
        <v>249.08</v>
      </c>
      <c r="N16" s="162">
        <v>5986.92</v>
      </c>
      <c r="O16" s="85">
        <f t="shared" si="2"/>
        <v>6236</v>
      </c>
    </row>
    <row r="17" spans="1:15" x14ac:dyDescent="0.3">
      <c r="A17" s="44" t="s">
        <v>232</v>
      </c>
      <c r="B17" s="161">
        <v>2388</v>
      </c>
      <c r="C17" s="123">
        <v>159</v>
      </c>
      <c r="D17" s="162">
        <v>0</v>
      </c>
      <c r="E17" s="60">
        <f t="shared" si="0"/>
        <v>2547</v>
      </c>
      <c r="F17" s="333">
        <v>2092.7199999999998</v>
      </c>
      <c r="G17" s="336">
        <v>199.86</v>
      </c>
      <c r="H17" s="335">
        <v>197.9</v>
      </c>
      <c r="I17" s="317">
        <f t="shared" si="1"/>
        <v>2490.48</v>
      </c>
      <c r="J17" s="12"/>
      <c r="K17" s="34" t="s">
        <v>232</v>
      </c>
      <c r="L17" s="123">
        <v>0</v>
      </c>
      <c r="M17" s="123">
        <v>0</v>
      </c>
      <c r="N17" s="162"/>
      <c r="O17" s="85">
        <f t="shared" si="2"/>
        <v>0</v>
      </c>
    </row>
    <row r="18" spans="1:15" ht="14.4" thickBot="1" x14ac:dyDescent="0.35">
      <c r="A18" s="99" t="s">
        <v>233</v>
      </c>
      <c r="B18" s="168">
        <v>30.3</v>
      </c>
      <c r="C18" s="169">
        <v>0</v>
      </c>
      <c r="D18" s="170">
        <v>0</v>
      </c>
      <c r="E18" s="151">
        <f t="shared" si="0"/>
        <v>30.3</v>
      </c>
      <c r="F18" s="341">
        <v>0</v>
      </c>
      <c r="G18" s="342">
        <v>0</v>
      </c>
      <c r="H18" s="343">
        <v>0</v>
      </c>
      <c r="I18" s="331">
        <f t="shared" si="1"/>
        <v>0</v>
      </c>
      <c r="J18" s="12"/>
      <c r="K18" s="40" t="s">
        <v>233</v>
      </c>
      <c r="L18" s="123">
        <v>0</v>
      </c>
      <c r="M18" s="123">
        <v>0</v>
      </c>
      <c r="N18" s="170"/>
      <c r="O18" s="85">
        <f t="shared" si="2"/>
        <v>0</v>
      </c>
    </row>
    <row r="19" spans="1:15" ht="14.4" thickBot="1" x14ac:dyDescent="0.35">
      <c r="A19" s="129" t="s">
        <v>237</v>
      </c>
      <c r="B19" s="108">
        <f t="shared" ref="B19:I19" si="3">SUM(B4:B18)</f>
        <v>40681.600000000006</v>
      </c>
      <c r="C19" s="109">
        <f t="shared" si="3"/>
        <v>24480.2</v>
      </c>
      <c r="D19" s="109">
        <f t="shared" si="3"/>
        <v>4321.2</v>
      </c>
      <c r="E19" s="107">
        <f t="shared" si="3"/>
        <v>69483</v>
      </c>
      <c r="F19" s="328">
        <f t="shared" si="3"/>
        <v>25503.88</v>
      </c>
      <c r="G19" s="329">
        <f t="shared" si="3"/>
        <v>29186.82</v>
      </c>
      <c r="H19" s="329">
        <f t="shared" si="3"/>
        <v>1708.8700000000001</v>
      </c>
      <c r="I19" s="330">
        <f t="shared" si="3"/>
        <v>56399.570000000007</v>
      </c>
      <c r="J19" s="12"/>
      <c r="K19" s="110" t="s">
        <v>237</v>
      </c>
      <c r="L19" s="56">
        <f>SUM(L4:L18)</f>
        <v>1474.8</v>
      </c>
      <c r="M19" s="56">
        <f>SUM(M4:M18)</f>
        <v>16056.1</v>
      </c>
      <c r="N19" s="57">
        <f>SUM(N4:N18)</f>
        <v>34990.699999999997</v>
      </c>
      <c r="O19" s="112">
        <f>SUM(O4:O18)</f>
        <v>52521.599999999999</v>
      </c>
    </row>
    <row r="20" spans="1:15" s="287" customFormat="1" ht="14.4" thickBot="1" x14ac:dyDescent="0.35">
      <c r="A20" s="486" t="s">
        <v>283</v>
      </c>
      <c r="B20" s="504">
        <f>(B19/E19)*100</f>
        <v>58.548997596534413</v>
      </c>
      <c r="C20" s="504">
        <f>(C19/E19)*100</f>
        <v>35.231927233999684</v>
      </c>
      <c r="D20" s="504">
        <f>(D19/E19)*100</f>
        <v>6.2190751694659125</v>
      </c>
      <c r="E20" s="483"/>
      <c r="F20" s="504">
        <f>(F19/I19)*100</f>
        <v>45.219990152407185</v>
      </c>
      <c r="G20" s="504">
        <f>(G19/I19)*100</f>
        <v>51.750075399511019</v>
      </c>
      <c r="H20" s="504">
        <f>(H19/I19)*100</f>
        <v>3.0299344480817849</v>
      </c>
      <c r="I20" s="510">
        <f>(I19/E19)*100</f>
        <v>81.170315041089196</v>
      </c>
      <c r="J20" s="285"/>
      <c r="K20" s="486" t="s">
        <v>283</v>
      </c>
      <c r="L20" s="504">
        <f>(L19/O19)*100</f>
        <v>2.8079875708280024</v>
      </c>
      <c r="M20" s="504">
        <f>(M19/O19)*100</f>
        <v>30.570470054225314</v>
      </c>
      <c r="N20" s="504">
        <f>(N19/O19)*100</f>
        <v>66.621542374946685</v>
      </c>
      <c r="O20" s="286"/>
    </row>
    <row r="21" spans="1:15" x14ac:dyDescent="0.3">
      <c r="A21" s="15" t="s">
        <v>284</v>
      </c>
      <c r="B21" s="11"/>
      <c r="K21" s="15" t="s">
        <v>284</v>
      </c>
      <c r="L21" s="11"/>
    </row>
    <row r="22" spans="1:15" x14ac:dyDescent="0.3">
      <c r="A22" s="281" t="s">
        <v>371</v>
      </c>
      <c r="B22" s="11"/>
      <c r="K22" s="15"/>
      <c r="L22" s="11"/>
    </row>
    <row r="23" spans="1:15" x14ac:dyDescent="0.3">
      <c r="A23" s="281" t="s">
        <v>372</v>
      </c>
      <c r="B23" s="11"/>
      <c r="K23" s="15"/>
      <c r="L23" s="11"/>
    </row>
    <row r="24" spans="1:15" x14ac:dyDescent="0.3">
      <c r="A24" s="208" t="s">
        <v>484</v>
      </c>
      <c r="B24" s="11"/>
      <c r="K24" s="15"/>
      <c r="L24" s="11"/>
    </row>
    <row r="25" spans="1:15" x14ac:dyDescent="0.3">
      <c r="A25" s="307" t="s">
        <v>515</v>
      </c>
      <c r="B25" s="11"/>
      <c r="K25" s="15"/>
      <c r="L25" s="11"/>
    </row>
    <row r="26" spans="1:15" x14ac:dyDescent="0.3">
      <c r="A26" s="144" t="s">
        <v>483</v>
      </c>
      <c r="B26" s="11"/>
      <c r="H26" s="149"/>
      <c r="I26" s="11"/>
    </row>
    <row r="27" spans="1:15" x14ac:dyDescent="0.3">
      <c r="A27" s="144" t="s">
        <v>293</v>
      </c>
      <c r="B27" s="11"/>
      <c r="H27" s="149"/>
      <c r="I27" s="11"/>
    </row>
    <row r="28" spans="1:15" x14ac:dyDescent="0.3">
      <c r="A28" s="144" t="s">
        <v>294</v>
      </c>
      <c r="B28" s="11"/>
      <c r="H28" s="149"/>
      <c r="I28" s="11"/>
    </row>
    <row r="29" spans="1:15" x14ac:dyDescent="0.3">
      <c r="A29" s="516" t="s">
        <v>539</v>
      </c>
      <c r="B29" s="516"/>
      <c r="C29" s="517"/>
      <c r="H29" s="149"/>
      <c r="I29" s="11"/>
    </row>
    <row r="30" spans="1:15" ht="14.4" thickBot="1" x14ac:dyDescent="0.35"/>
    <row r="31" spans="1:15" ht="14.4" thickBot="1" x14ac:dyDescent="0.35">
      <c r="A31" s="782" t="s">
        <v>254</v>
      </c>
      <c r="B31" s="783"/>
      <c r="C31" s="783"/>
      <c r="D31" s="783"/>
      <c r="E31" s="783"/>
      <c r="F31" s="783"/>
      <c r="G31" s="783"/>
      <c r="H31" s="783"/>
      <c r="I31" s="783"/>
      <c r="J31" s="783"/>
      <c r="K31" s="783"/>
      <c r="L31" s="783"/>
      <c r="M31" s="784"/>
    </row>
    <row r="32" spans="1:15" ht="24.6" thickBot="1" x14ac:dyDescent="0.35">
      <c r="A32" s="142" t="s">
        <v>15</v>
      </c>
      <c r="B32" s="66" t="s">
        <v>65</v>
      </c>
      <c r="C32" s="66" t="s">
        <v>536</v>
      </c>
      <c r="D32" s="66" t="s">
        <v>537</v>
      </c>
      <c r="E32" s="66" t="s">
        <v>238</v>
      </c>
      <c r="F32" s="66" t="s">
        <v>234</v>
      </c>
      <c r="G32" s="66" t="s">
        <v>99</v>
      </c>
      <c r="H32" s="66" t="s">
        <v>235</v>
      </c>
      <c r="I32" s="66" t="s">
        <v>239</v>
      </c>
      <c r="J32" s="66" t="s">
        <v>241</v>
      </c>
      <c r="K32" s="66" t="s">
        <v>236</v>
      </c>
      <c r="L32" s="70" t="s">
        <v>1</v>
      </c>
      <c r="M32" s="417" t="s">
        <v>283</v>
      </c>
    </row>
    <row r="33" spans="1:13" x14ac:dyDescent="0.3">
      <c r="A33" s="31" t="s">
        <v>219</v>
      </c>
      <c r="B33" s="13">
        <v>0</v>
      </c>
      <c r="C33" s="13">
        <v>0</v>
      </c>
      <c r="D33" s="13">
        <v>0</v>
      </c>
      <c r="E33" s="13">
        <v>0</v>
      </c>
      <c r="F33" s="13">
        <v>0</v>
      </c>
      <c r="G33" s="13">
        <v>0</v>
      </c>
      <c r="H33" s="13">
        <v>0</v>
      </c>
      <c r="I33" s="13">
        <v>0</v>
      </c>
      <c r="J33" s="13">
        <v>0</v>
      </c>
      <c r="K33" s="43">
        <v>0</v>
      </c>
      <c r="L33" s="511">
        <v>0</v>
      </c>
      <c r="M33" s="471">
        <f>L33*100/L$48</f>
        <v>0</v>
      </c>
    </row>
    <row r="34" spans="1:13" x14ac:dyDescent="0.3">
      <c r="A34" s="34" t="s">
        <v>220</v>
      </c>
      <c r="B34" s="14">
        <v>0.2</v>
      </c>
      <c r="C34" s="14">
        <v>0</v>
      </c>
      <c r="D34" s="14">
        <v>1.8</v>
      </c>
      <c r="E34" s="14">
        <v>1.6</v>
      </c>
      <c r="F34" s="14">
        <v>0</v>
      </c>
      <c r="G34" s="14">
        <v>19.100000000000001</v>
      </c>
      <c r="H34" s="14">
        <v>0</v>
      </c>
      <c r="I34" s="14">
        <v>0</v>
      </c>
      <c r="J34" s="14">
        <v>0</v>
      </c>
      <c r="K34" s="45">
        <v>6.5</v>
      </c>
      <c r="L34" s="437">
        <v>29.2</v>
      </c>
      <c r="M34" s="459">
        <f t="shared" ref="M34:M47" si="4">L34*100/L$48</f>
        <v>4.202466790437949E-2</v>
      </c>
    </row>
    <row r="35" spans="1:13" x14ac:dyDescent="0.3">
      <c r="A35" s="34" t="s">
        <v>221</v>
      </c>
      <c r="B35" s="14">
        <v>4.3</v>
      </c>
      <c r="C35" s="14">
        <v>0.3</v>
      </c>
      <c r="D35" s="14">
        <v>19.7</v>
      </c>
      <c r="E35" s="14">
        <v>2.8</v>
      </c>
      <c r="F35" s="14">
        <v>0</v>
      </c>
      <c r="G35" s="14">
        <v>0</v>
      </c>
      <c r="H35" s="14">
        <v>0</v>
      </c>
      <c r="I35" s="14">
        <v>0</v>
      </c>
      <c r="J35" s="14">
        <v>0</v>
      </c>
      <c r="K35" s="45">
        <v>14.2</v>
      </c>
      <c r="L35" s="437">
        <v>41.3</v>
      </c>
      <c r="M35" s="459">
        <f t="shared" si="4"/>
        <v>5.9438999467495646E-2</v>
      </c>
    </row>
    <row r="36" spans="1:13" x14ac:dyDescent="0.3">
      <c r="A36" s="34" t="s">
        <v>222</v>
      </c>
      <c r="B36" s="14">
        <v>9.5</v>
      </c>
      <c r="C36" s="14">
        <v>0.1</v>
      </c>
      <c r="D36" s="14">
        <v>88.8</v>
      </c>
      <c r="E36" s="14">
        <v>32.200000000000003</v>
      </c>
      <c r="F36" s="14">
        <v>0</v>
      </c>
      <c r="G36" s="14">
        <v>53.8</v>
      </c>
      <c r="H36" s="14">
        <v>0</v>
      </c>
      <c r="I36" s="14">
        <v>0</v>
      </c>
      <c r="J36" s="14">
        <v>0</v>
      </c>
      <c r="K36" s="45">
        <v>88.5</v>
      </c>
      <c r="L36" s="437">
        <v>272.89999999999998</v>
      </c>
      <c r="M36" s="459">
        <f t="shared" si="4"/>
        <v>0.39275794079127263</v>
      </c>
    </row>
    <row r="37" spans="1:13" x14ac:dyDescent="0.3">
      <c r="A37" s="34" t="s">
        <v>223</v>
      </c>
      <c r="B37" s="14">
        <v>171.1</v>
      </c>
      <c r="C37" s="14">
        <v>0</v>
      </c>
      <c r="D37" s="14">
        <v>150.1</v>
      </c>
      <c r="E37" s="14">
        <v>2354</v>
      </c>
      <c r="F37" s="14">
        <v>0</v>
      </c>
      <c r="G37" s="14">
        <v>3.2</v>
      </c>
      <c r="H37" s="14">
        <v>0</v>
      </c>
      <c r="I37" s="14">
        <v>0</v>
      </c>
      <c r="J37" s="14">
        <v>0</v>
      </c>
      <c r="K37" s="45">
        <v>5.9</v>
      </c>
      <c r="L37" s="437">
        <v>2684.3</v>
      </c>
      <c r="M37" s="459">
        <f t="shared" si="4"/>
        <v>3.8632471251960911</v>
      </c>
    </row>
    <row r="38" spans="1:13" x14ac:dyDescent="0.3">
      <c r="A38" s="34" t="s">
        <v>224</v>
      </c>
      <c r="B38" s="14">
        <v>0</v>
      </c>
      <c r="C38" s="14">
        <v>0</v>
      </c>
      <c r="D38" s="14">
        <v>0</v>
      </c>
      <c r="E38" s="14">
        <v>45.8</v>
      </c>
      <c r="F38" s="14">
        <v>0</v>
      </c>
      <c r="G38" s="14">
        <v>404.2</v>
      </c>
      <c r="H38" s="14">
        <v>0</v>
      </c>
      <c r="I38" s="14">
        <v>0</v>
      </c>
      <c r="J38" s="14">
        <v>0</v>
      </c>
      <c r="K38" s="45">
        <v>5.4</v>
      </c>
      <c r="L38" s="437">
        <v>455.4</v>
      </c>
      <c r="M38" s="459">
        <f t="shared" si="4"/>
        <v>0.65541211519364451</v>
      </c>
    </row>
    <row r="39" spans="1:13" x14ac:dyDescent="0.3">
      <c r="A39" s="34" t="s">
        <v>225</v>
      </c>
      <c r="B39" s="14">
        <v>0</v>
      </c>
      <c r="C39" s="14">
        <v>0</v>
      </c>
      <c r="D39" s="14">
        <v>0</v>
      </c>
      <c r="E39" s="14">
        <v>0</v>
      </c>
      <c r="F39" s="14">
        <v>0</v>
      </c>
      <c r="G39" s="14">
        <v>14.5</v>
      </c>
      <c r="H39" s="14">
        <v>0</v>
      </c>
      <c r="I39" s="14">
        <v>0</v>
      </c>
      <c r="J39" s="14">
        <v>0</v>
      </c>
      <c r="K39" s="45">
        <v>0</v>
      </c>
      <c r="L39" s="437">
        <v>14.5</v>
      </c>
      <c r="M39" s="459">
        <f t="shared" si="4"/>
        <v>2.08684138566268E-2</v>
      </c>
    </row>
    <row r="40" spans="1:13" x14ac:dyDescent="0.3">
      <c r="A40" s="34" t="s">
        <v>226</v>
      </c>
      <c r="B40" s="14">
        <v>0</v>
      </c>
      <c r="C40" s="14">
        <v>0</v>
      </c>
      <c r="D40" s="14">
        <v>0</v>
      </c>
      <c r="E40" s="14">
        <v>5.5</v>
      </c>
      <c r="F40" s="14">
        <v>0</v>
      </c>
      <c r="G40" s="14">
        <v>3450.5</v>
      </c>
      <c r="H40" s="14">
        <v>545</v>
      </c>
      <c r="I40" s="14">
        <v>0</v>
      </c>
      <c r="J40" s="14">
        <v>0</v>
      </c>
      <c r="K40" s="45">
        <v>1055.5999999999999</v>
      </c>
      <c r="L40" s="437">
        <v>5056.6000000000004</v>
      </c>
      <c r="M40" s="459">
        <f t="shared" si="4"/>
        <v>7.2774635522357993</v>
      </c>
    </row>
    <row r="41" spans="1:13" x14ac:dyDescent="0.3">
      <c r="A41" s="34" t="s">
        <v>227</v>
      </c>
      <c r="B41" s="14">
        <v>0</v>
      </c>
      <c r="C41" s="14">
        <v>0</v>
      </c>
      <c r="D41" s="14">
        <v>0</v>
      </c>
      <c r="E41" s="14">
        <v>0</v>
      </c>
      <c r="F41" s="14">
        <v>0</v>
      </c>
      <c r="G41" s="14">
        <v>3082.8</v>
      </c>
      <c r="H41" s="14">
        <v>10874.1</v>
      </c>
      <c r="I41" s="14">
        <v>0</v>
      </c>
      <c r="J41" s="14">
        <v>0</v>
      </c>
      <c r="K41" s="45">
        <v>889.7</v>
      </c>
      <c r="L41" s="437">
        <v>14846.6</v>
      </c>
      <c r="M41" s="459">
        <f t="shared" si="4"/>
        <v>21.367240907847961</v>
      </c>
    </row>
    <row r="42" spans="1:13" x14ac:dyDescent="0.3">
      <c r="A42" s="34" t="s">
        <v>228</v>
      </c>
      <c r="B42" s="14">
        <v>0</v>
      </c>
      <c r="C42" s="14">
        <v>0</v>
      </c>
      <c r="D42" s="14">
        <v>0</v>
      </c>
      <c r="E42" s="14">
        <v>0</v>
      </c>
      <c r="F42" s="14">
        <v>0</v>
      </c>
      <c r="G42" s="14">
        <v>8418.6</v>
      </c>
      <c r="H42" s="14">
        <v>3927.5</v>
      </c>
      <c r="I42" s="14"/>
      <c r="J42" s="14">
        <v>0</v>
      </c>
      <c r="K42" s="45">
        <v>4.3</v>
      </c>
      <c r="L42" s="437">
        <v>12350.4</v>
      </c>
      <c r="M42" s="459">
        <f t="shared" si="4"/>
        <v>17.77470748240577</v>
      </c>
    </row>
    <row r="43" spans="1:13" x14ac:dyDescent="0.3">
      <c r="A43" s="34" t="s">
        <v>229</v>
      </c>
      <c r="B43" s="14">
        <v>0</v>
      </c>
      <c r="C43" s="14">
        <v>0</v>
      </c>
      <c r="D43" s="14">
        <v>0</v>
      </c>
      <c r="E43" s="14">
        <v>0</v>
      </c>
      <c r="F43" s="14">
        <v>232.6</v>
      </c>
      <c r="G43" s="14">
        <v>19225</v>
      </c>
      <c r="H43" s="14">
        <v>3010.7</v>
      </c>
      <c r="I43" s="14">
        <v>416.6</v>
      </c>
      <c r="J43" s="14">
        <v>59.6</v>
      </c>
      <c r="K43" s="45">
        <v>1166</v>
      </c>
      <c r="L43" s="437">
        <v>24110.5</v>
      </c>
      <c r="M43" s="459">
        <f t="shared" si="4"/>
        <v>34.699854640703478</v>
      </c>
    </row>
    <row r="44" spans="1:13" x14ac:dyDescent="0.3">
      <c r="A44" s="34" t="s">
        <v>230</v>
      </c>
      <c r="B44" s="14">
        <v>0</v>
      </c>
      <c r="C44" s="14">
        <v>0</v>
      </c>
      <c r="D44" s="14">
        <v>0</v>
      </c>
      <c r="E44" s="14">
        <v>0</v>
      </c>
      <c r="F44" s="14">
        <v>0</v>
      </c>
      <c r="G44" s="14">
        <v>0</v>
      </c>
      <c r="H44" s="14">
        <v>0</v>
      </c>
      <c r="I44" s="14">
        <v>0</v>
      </c>
      <c r="J44" s="14">
        <v>0</v>
      </c>
      <c r="K44" s="45">
        <v>0</v>
      </c>
      <c r="L44" s="437">
        <v>0</v>
      </c>
      <c r="M44" s="472">
        <f t="shared" si="4"/>
        <v>0</v>
      </c>
    </row>
    <row r="45" spans="1:13" x14ac:dyDescent="0.3">
      <c r="A45" s="34" t="s">
        <v>231</v>
      </c>
      <c r="B45" s="14">
        <v>0</v>
      </c>
      <c r="C45" s="14">
        <v>0</v>
      </c>
      <c r="D45" s="14">
        <v>0</v>
      </c>
      <c r="E45" s="14">
        <v>0</v>
      </c>
      <c r="F45" s="14">
        <v>91</v>
      </c>
      <c r="G45" s="14">
        <v>5584</v>
      </c>
      <c r="H45" s="14">
        <v>822</v>
      </c>
      <c r="I45" s="14">
        <v>159</v>
      </c>
      <c r="J45" s="14">
        <v>15</v>
      </c>
      <c r="K45" s="45">
        <v>373</v>
      </c>
      <c r="L45" s="437">
        <v>7044</v>
      </c>
      <c r="M45" s="459">
        <f t="shared" si="4"/>
        <v>10.137731531453737</v>
      </c>
    </row>
    <row r="46" spans="1:13" x14ac:dyDescent="0.3">
      <c r="A46" s="34" t="s">
        <v>232</v>
      </c>
      <c r="B46" s="14">
        <v>0</v>
      </c>
      <c r="C46" s="14">
        <v>0</v>
      </c>
      <c r="D46" s="14">
        <v>0</v>
      </c>
      <c r="E46" s="14">
        <v>0</v>
      </c>
      <c r="F46" s="143">
        <v>66.5</v>
      </c>
      <c r="G46" s="14">
        <v>0</v>
      </c>
      <c r="H46" s="14">
        <v>0</v>
      </c>
      <c r="I46" s="14">
        <v>1859.9</v>
      </c>
      <c r="J46" s="14">
        <v>418.5</v>
      </c>
      <c r="K46" s="45">
        <v>202.1</v>
      </c>
      <c r="L46" s="437">
        <v>2547</v>
      </c>
      <c r="M46" s="459">
        <f t="shared" si="4"/>
        <v>3.66564483398817</v>
      </c>
    </row>
    <row r="47" spans="1:13" ht="14.4" thickBot="1" x14ac:dyDescent="0.35">
      <c r="A47" s="40" t="s">
        <v>233</v>
      </c>
      <c r="B47" s="14">
        <v>0</v>
      </c>
      <c r="C47" s="14">
        <v>0</v>
      </c>
      <c r="D47" s="14">
        <v>0</v>
      </c>
      <c r="E47" s="14">
        <v>0</v>
      </c>
      <c r="F47" s="14">
        <v>0</v>
      </c>
      <c r="G47" s="14">
        <v>0</v>
      </c>
      <c r="H47" s="14">
        <v>0</v>
      </c>
      <c r="I47" s="126"/>
      <c r="J47" s="126"/>
      <c r="K47" s="127">
        <v>30.3</v>
      </c>
      <c r="L47" s="437">
        <v>30.3</v>
      </c>
      <c r="M47" s="460">
        <f t="shared" si="4"/>
        <v>4.3607788955571866E-2</v>
      </c>
    </row>
    <row r="48" spans="1:13" ht="14.4" thickBot="1" x14ac:dyDescent="0.35">
      <c r="A48" s="421" t="s">
        <v>1</v>
      </c>
      <c r="B48" s="63">
        <v>185.1</v>
      </c>
      <c r="C48" s="63">
        <v>0.4</v>
      </c>
      <c r="D48" s="63">
        <v>260.39999999999998</v>
      </c>
      <c r="E48" s="63">
        <v>2441.9</v>
      </c>
      <c r="F48" s="63">
        <v>390.1</v>
      </c>
      <c r="G48" s="63">
        <v>40255.699999999997</v>
      </c>
      <c r="H48" s="63">
        <v>19179.3</v>
      </c>
      <c r="I48" s="63">
        <v>2435.5</v>
      </c>
      <c r="J48" s="63">
        <v>493.1</v>
      </c>
      <c r="K48" s="499">
        <v>3841.5</v>
      </c>
      <c r="L48" s="58">
        <v>69483</v>
      </c>
      <c r="M48" s="503">
        <v>100</v>
      </c>
    </row>
    <row r="49" spans="1:13" x14ac:dyDescent="0.3">
      <c r="A49" s="427" t="s">
        <v>283</v>
      </c>
      <c r="B49" s="428">
        <f>B48*100/$L48</f>
        <v>0.26639609688700833</v>
      </c>
      <c r="C49" s="428">
        <f t="shared" ref="C49:K49" si="5">C48*100/$L48</f>
        <v>5.7568038225177382E-4</v>
      </c>
      <c r="D49" s="428">
        <f t="shared" si="5"/>
        <v>0.37476792884590471</v>
      </c>
      <c r="E49" s="428">
        <f t="shared" si="5"/>
        <v>3.5143848135515161</v>
      </c>
      <c r="F49" s="428">
        <f t="shared" si="5"/>
        <v>0.56143229279104245</v>
      </c>
      <c r="G49" s="428">
        <f t="shared" si="5"/>
        <v>57.936041909531824</v>
      </c>
      <c r="H49" s="428">
        <f t="shared" si="5"/>
        <v>27.602866888303613</v>
      </c>
      <c r="I49" s="428">
        <f t="shared" si="5"/>
        <v>3.5051739274354876</v>
      </c>
      <c r="J49" s="428">
        <f t="shared" si="5"/>
        <v>0.70966999122087415</v>
      </c>
      <c r="K49" s="428">
        <f t="shared" si="5"/>
        <v>5.5286904710504725</v>
      </c>
      <c r="L49" s="434">
        <v>100</v>
      </c>
      <c r="M49" s="492"/>
    </row>
    <row r="50" spans="1:13" x14ac:dyDescent="0.3">
      <c r="A50" s="15" t="s">
        <v>284</v>
      </c>
      <c r="B50" s="11"/>
      <c r="C50" s="423" t="s">
        <v>535</v>
      </c>
    </row>
    <row r="51" spans="1:13" ht="14.4" thickBot="1" x14ac:dyDescent="0.35">
      <c r="H51" s="17"/>
      <c r="I51" s="17"/>
      <c r="J51" s="17"/>
      <c r="K51" s="17"/>
      <c r="L51" s="17"/>
    </row>
    <row r="52" spans="1:13" ht="14.4" thickBot="1" x14ac:dyDescent="0.35">
      <c r="A52" s="782" t="s">
        <v>255</v>
      </c>
      <c r="B52" s="783"/>
      <c r="C52" s="783"/>
      <c r="D52" s="783"/>
      <c r="E52" s="783"/>
      <c r="F52" s="783"/>
      <c r="G52" s="783"/>
      <c r="H52" s="784"/>
      <c r="I52" s="18"/>
      <c r="J52" s="18"/>
      <c r="K52" s="18"/>
      <c r="L52" s="18"/>
    </row>
    <row r="53" spans="1:13" ht="28.5" customHeight="1" thickBot="1" x14ac:dyDescent="0.35">
      <c r="A53" s="142" t="s">
        <v>15</v>
      </c>
      <c r="B53" s="66" t="s">
        <v>238</v>
      </c>
      <c r="C53" s="66" t="s">
        <v>234</v>
      </c>
      <c r="D53" s="66" t="s">
        <v>99</v>
      </c>
      <c r="E53" s="66" t="s">
        <v>235</v>
      </c>
      <c r="F53" s="67" t="s">
        <v>236</v>
      </c>
      <c r="G53" s="68" t="s">
        <v>1</v>
      </c>
      <c r="H53" s="417" t="s">
        <v>283</v>
      </c>
    </row>
    <row r="54" spans="1:13" x14ac:dyDescent="0.3">
      <c r="A54" s="31" t="s">
        <v>219</v>
      </c>
      <c r="B54" s="13">
        <v>0</v>
      </c>
      <c r="C54" s="13">
        <v>0</v>
      </c>
      <c r="D54" s="13">
        <v>0</v>
      </c>
      <c r="E54" s="13">
        <v>0</v>
      </c>
      <c r="F54" s="43">
        <v>0</v>
      </c>
      <c r="G54" s="437">
        <v>0</v>
      </c>
      <c r="H54" s="471">
        <f>G54*100/G$69</f>
        <v>0</v>
      </c>
    </row>
    <row r="55" spans="1:13" x14ac:dyDescent="0.3">
      <c r="A55" s="34" t="s">
        <v>220</v>
      </c>
      <c r="B55" s="14">
        <v>0</v>
      </c>
      <c r="C55" s="14">
        <v>0</v>
      </c>
      <c r="D55" s="14">
        <v>0</v>
      </c>
      <c r="E55" s="14">
        <v>0</v>
      </c>
      <c r="F55" s="45">
        <v>0</v>
      </c>
      <c r="G55" s="437">
        <v>0</v>
      </c>
      <c r="H55" s="472">
        <f t="shared" ref="H55:H68" si="6">G55*100/G$69</f>
        <v>0</v>
      </c>
    </row>
    <row r="56" spans="1:13" x14ac:dyDescent="0.3">
      <c r="A56" s="34" t="s">
        <v>221</v>
      </c>
      <c r="B56" s="14">
        <v>0</v>
      </c>
      <c r="C56" s="14">
        <v>0</v>
      </c>
      <c r="D56" s="14">
        <v>0</v>
      </c>
      <c r="E56" s="14">
        <v>0</v>
      </c>
      <c r="F56" s="45">
        <v>0</v>
      </c>
      <c r="G56" s="437">
        <v>0</v>
      </c>
      <c r="H56" s="472">
        <f t="shared" si="6"/>
        <v>0</v>
      </c>
    </row>
    <row r="57" spans="1:13" x14ac:dyDescent="0.3">
      <c r="A57" s="34" t="s">
        <v>222</v>
      </c>
      <c r="B57" s="14">
        <v>0</v>
      </c>
      <c r="C57" s="14">
        <v>0</v>
      </c>
      <c r="D57" s="14">
        <v>0</v>
      </c>
      <c r="E57" s="14">
        <v>0</v>
      </c>
      <c r="F57" s="45">
        <v>0</v>
      </c>
      <c r="G57" s="437">
        <v>0</v>
      </c>
      <c r="H57" s="472">
        <f t="shared" si="6"/>
        <v>0</v>
      </c>
    </row>
    <row r="58" spans="1:13" x14ac:dyDescent="0.3">
      <c r="A58" s="34" t="s">
        <v>223</v>
      </c>
      <c r="B58" s="14">
        <v>0</v>
      </c>
      <c r="C58" s="14">
        <v>0</v>
      </c>
      <c r="D58" s="14">
        <v>0</v>
      </c>
      <c r="E58" s="14">
        <v>0</v>
      </c>
      <c r="F58" s="45">
        <v>0</v>
      </c>
      <c r="G58" s="437">
        <v>0</v>
      </c>
      <c r="H58" s="472">
        <f t="shared" si="6"/>
        <v>0</v>
      </c>
    </row>
    <row r="59" spans="1:13" x14ac:dyDescent="0.3">
      <c r="A59" s="34" t="s">
        <v>224</v>
      </c>
      <c r="B59" s="14">
        <v>3.5</v>
      </c>
      <c r="C59" s="14">
        <v>0</v>
      </c>
      <c r="D59" s="14">
        <v>1314.8</v>
      </c>
      <c r="E59" s="14">
        <v>280.8</v>
      </c>
      <c r="F59" s="45">
        <v>249.4</v>
      </c>
      <c r="G59" s="437">
        <v>1848.5</v>
      </c>
      <c r="H59" s="459">
        <f t="shared" si="6"/>
        <v>3.5195043563029307</v>
      </c>
    </row>
    <row r="60" spans="1:13" x14ac:dyDescent="0.3">
      <c r="A60" s="34" t="s">
        <v>225</v>
      </c>
      <c r="B60" s="14">
        <v>0</v>
      </c>
      <c r="C60" s="14">
        <v>0</v>
      </c>
      <c r="D60" s="14">
        <v>390.8</v>
      </c>
      <c r="E60" s="14">
        <v>0</v>
      </c>
      <c r="F60" s="45">
        <v>0</v>
      </c>
      <c r="G60" s="437">
        <v>390.8</v>
      </c>
      <c r="H60" s="459">
        <f t="shared" si="6"/>
        <v>0.74407481874124171</v>
      </c>
    </row>
    <row r="61" spans="1:13" x14ac:dyDescent="0.3">
      <c r="A61" s="34" t="s">
        <v>226</v>
      </c>
      <c r="B61" s="14">
        <v>0</v>
      </c>
      <c r="C61" s="14">
        <v>0</v>
      </c>
      <c r="D61" s="14">
        <v>2880.9</v>
      </c>
      <c r="E61" s="14">
        <v>2309.1</v>
      </c>
      <c r="F61" s="45">
        <v>226.6</v>
      </c>
      <c r="G61" s="437">
        <v>5416.6</v>
      </c>
      <c r="H61" s="459">
        <f t="shared" si="6"/>
        <v>10.313090233351613</v>
      </c>
    </row>
    <row r="62" spans="1:13" x14ac:dyDescent="0.3">
      <c r="A62" s="34" t="s">
        <v>227</v>
      </c>
      <c r="B62" s="14">
        <v>0</v>
      </c>
      <c r="C62" s="14">
        <v>0</v>
      </c>
      <c r="D62" s="14">
        <v>964.5</v>
      </c>
      <c r="E62" s="14">
        <v>4504.2</v>
      </c>
      <c r="F62" s="45">
        <v>0</v>
      </c>
      <c r="G62" s="437">
        <v>5468.7</v>
      </c>
      <c r="H62" s="459">
        <f t="shared" si="6"/>
        <v>10.41228751599342</v>
      </c>
    </row>
    <row r="63" spans="1:13" x14ac:dyDescent="0.3">
      <c r="A63" s="34" t="s">
        <v>228</v>
      </c>
      <c r="B63" s="14">
        <v>0</v>
      </c>
      <c r="C63" s="14">
        <v>0</v>
      </c>
      <c r="D63" s="14">
        <v>7595.4</v>
      </c>
      <c r="E63" s="14">
        <v>17588.3</v>
      </c>
      <c r="F63" s="45">
        <v>17.399999999999999</v>
      </c>
      <c r="G63" s="437">
        <v>25201.1</v>
      </c>
      <c r="H63" s="459">
        <f t="shared" si="6"/>
        <v>47.98235392676537</v>
      </c>
    </row>
    <row r="64" spans="1:13" x14ac:dyDescent="0.3">
      <c r="A64" s="34" t="s">
        <v>229</v>
      </c>
      <c r="B64" s="14">
        <v>0</v>
      </c>
      <c r="C64" s="14">
        <v>17.2</v>
      </c>
      <c r="D64" s="14">
        <v>2498.4</v>
      </c>
      <c r="E64" s="14">
        <v>4961.8</v>
      </c>
      <c r="F64" s="45">
        <v>482.5</v>
      </c>
      <c r="G64" s="437">
        <v>7959.9</v>
      </c>
      <c r="H64" s="459">
        <f t="shared" si="6"/>
        <v>15.155478888685797</v>
      </c>
    </row>
    <row r="65" spans="1:8" x14ac:dyDescent="0.3">
      <c r="A65" s="34" t="s">
        <v>230</v>
      </c>
      <c r="B65" s="14">
        <v>0</v>
      </c>
      <c r="C65" s="14">
        <v>0</v>
      </c>
      <c r="D65" s="14">
        <v>0</v>
      </c>
      <c r="E65" s="14">
        <v>0</v>
      </c>
      <c r="F65" s="45">
        <v>0</v>
      </c>
      <c r="G65" s="437">
        <v>0</v>
      </c>
      <c r="H65" s="472">
        <f t="shared" si="6"/>
        <v>0</v>
      </c>
    </row>
    <row r="66" spans="1:8" x14ac:dyDescent="0.3">
      <c r="A66" s="34" t="s">
        <v>231</v>
      </c>
      <c r="B66" s="14">
        <v>0</v>
      </c>
      <c r="C66" s="14">
        <v>10.7</v>
      </c>
      <c r="D66" s="14">
        <v>3109.4</v>
      </c>
      <c r="E66" s="14">
        <v>3105.9</v>
      </c>
      <c r="F66" s="45">
        <v>10</v>
      </c>
      <c r="G66" s="437">
        <v>6236</v>
      </c>
      <c r="H66" s="459">
        <f t="shared" si="6"/>
        <v>11.873210260159629</v>
      </c>
    </row>
    <row r="67" spans="1:8" x14ac:dyDescent="0.3">
      <c r="A67" s="34" t="s">
        <v>232</v>
      </c>
      <c r="B67" s="14">
        <v>0</v>
      </c>
      <c r="C67" s="14">
        <v>0</v>
      </c>
      <c r="D67" s="14">
        <v>0</v>
      </c>
      <c r="E67" s="14">
        <v>0</v>
      </c>
      <c r="F67" s="45">
        <v>0</v>
      </c>
      <c r="G67" s="437">
        <v>0</v>
      </c>
      <c r="H67" s="472">
        <f t="shared" si="6"/>
        <v>0</v>
      </c>
    </row>
    <row r="68" spans="1:8" ht="14.4" thickBot="1" x14ac:dyDescent="0.35">
      <c r="A68" s="40" t="s">
        <v>233</v>
      </c>
      <c r="B68" s="48">
        <v>0</v>
      </c>
      <c r="C68" s="48">
        <v>0</v>
      </c>
      <c r="D68" s="48">
        <v>0</v>
      </c>
      <c r="E68" s="48">
        <v>0</v>
      </c>
      <c r="F68" s="127">
        <v>0</v>
      </c>
      <c r="G68" s="437">
        <v>0</v>
      </c>
      <c r="H68" s="500">
        <f t="shared" si="6"/>
        <v>0</v>
      </c>
    </row>
    <row r="69" spans="1:8" ht="14.4" thickBot="1" x14ac:dyDescent="0.35">
      <c r="A69" s="421" t="s">
        <v>1</v>
      </c>
      <c r="B69" s="63">
        <v>3.5</v>
      </c>
      <c r="C69" s="63">
        <v>27.9</v>
      </c>
      <c r="D69" s="63">
        <v>18754.2</v>
      </c>
      <c r="E69" s="63">
        <v>32750.1</v>
      </c>
      <c r="F69" s="152">
        <v>985.9</v>
      </c>
      <c r="G69" s="58">
        <v>52521.599999999999</v>
      </c>
      <c r="H69" s="503">
        <v>100</v>
      </c>
    </row>
    <row r="70" spans="1:8" x14ac:dyDescent="0.3">
      <c r="A70" s="427" t="s">
        <v>283</v>
      </c>
      <c r="B70" s="428">
        <f>B69*100/$G69</f>
        <v>6.6639249375495032E-3</v>
      </c>
      <c r="C70" s="428">
        <f t="shared" ref="C70:F70" si="7">C69*100/$G69</f>
        <v>5.3121001645037469E-2</v>
      </c>
      <c r="D70" s="428">
        <f t="shared" si="7"/>
        <v>35.707594589654541</v>
      </c>
      <c r="E70" s="428">
        <f t="shared" si="7"/>
        <v>62.355488027782854</v>
      </c>
      <c r="F70" s="428">
        <f t="shared" si="7"/>
        <v>1.877132455980016</v>
      </c>
      <c r="G70" s="434">
        <v>100</v>
      </c>
      <c r="H70" s="492"/>
    </row>
    <row r="71" spans="1:8" x14ac:dyDescent="0.3">
      <c r="A71" s="15" t="s">
        <v>284</v>
      </c>
      <c r="B71" s="11"/>
    </row>
    <row r="72" spans="1:8" ht="14.4" thickBot="1" x14ac:dyDescent="0.35"/>
    <row r="73" spans="1:8" ht="25.5" customHeight="1" thickBot="1" x14ac:dyDescent="0.35">
      <c r="A73" s="792" t="s">
        <v>256</v>
      </c>
      <c r="B73" s="793"/>
      <c r="C73" s="794"/>
    </row>
    <row r="74" spans="1:8" ht="14.4" thickBot="1" x14ac:dyDescent="0.35">
      <c r="A74" s="782" t="s">
        <v>31</v>
      </c>
      <c r="B74" s="783"/>
      <c r="C74" s="133" t="s">
        <v>240</v>
      </c>
    </row>
    <row r="75" spans="1:8" x14ac:dyDescent="0.3">
      <c r="A75" s="803" t="s">
        <v>65</v>
      </c>
      <c r="B75" s="825"/>
      <c r="C75" s="145">
        <v>185.1</v>
      </c>
    </row>
    <row r="76" spans="1:8" x14ac:dyDescent="0.3">
      <c r="A76" s="778" t="s">
        <v>536</v>
      </c>
      <c r="B76" s="810"/>
      <c r="C76" s="130">
        <v>0.4</v>
      </c>
    </row>
    <row r="77" spans="1:8" x14ac:dyDescent="0.3">
      <c r="A77" s="778" t="s">
        <v>537</v>
      </c>
      <c r="B77" s="810"/>
      <c r="C77" s="130">
        <v>260.39999999999998</v>
      </c>
    </row>
    <row r="78" spans="1:8" x14ac:dyDescent="0.3">
      <c r="A78" s="778" t="s">
        <v>238</v>
      </c>
      <c r="B78" s="810"/>
      <c r="C78" s="130">
        <v>2445.4</v>
      </c>
    </row>
    <row r="79" spans="1:8" x14ac:dyDescent="0.3">
      <c r="A79" s="778" t="s">
        <v>234</v>
      </c>
      <c r="B79" s="810"/>
      <c r="C79" s="130">
        <v>418</v>
      </c>
    </row>
    <row r="80" spans="1:8" x14ac:dyDescent="0.3">
      <c r="A80" s="778" t="s">
        <v>99</v>
      </c>
      <c r="B80" s="810"/>
      <c r="C80" s="130">
        <v>59009.9</v>
      </c>
    </row>
    <row r="81" spans="1:3" x14ac:dyDescent="0.3">
      <c r="A81" s="778" t="s">
        <v>235</v>
      </c>
      <c r="B81" s="810"/>
      <c r="C81" s="130">
        <v>51929.4</v>
      </c>
    </row>
    <row r="82" spans="1:3" x14ac:dyDescent="0.3">
      <c r="A82" s="778" t="s">
        <v>239</v>
      </c>
      <c r="B82" s="810"/>
      <c r="C82" s="130">
        <v>2435.5</v>
      </c>
    </row>
    <row r="83" spans="1:3" x14ac:dyDescent="0.3">
      <c r="A83" s="778" t="s">
        <v>241</v>
      </c>
      <c r="B83" s="810"/>
      <c r="C83" s="130">
        <v>493.1</v>
      </c>
    </row>
    <row r="84" spans="1:3" ht="14.4" thickBot="1" x14ac:dyDescent="0.35">
      <c r="A84" s="811" t="s">
        <v>236</v>
      </c>
      <c r="B84" s="812"/>
      <c r="C84" s="131">
        <v>4827.3999999999996</v>
      </c>
    </row>
    <row r="85" spans="1:3" ht="14.4" thickBot="1" x14ac:dyDescent="0.35">
      <c r="A85" s="813" t="s">
        <v>237</v>
      </c>
      <c r="B85" s="814"/>
      <c r="C85" s="132">
        <f>SUM(C75:C84)</f>
        <v>122004.6</v>
      </c>
    </row>
    <row r="86" spans="1:3" x14ac:dyDescent="0.3">
      <c r="A86" s="15" t="s">
        <v>284</v>
      </c>
      <c r="B86" s="11"/>
      <c r="C86" s="423" t="s">
        <v>535</v>
      </c>
    </row>
  </sheetData>
  <mergeCells count="18">
    <mergeCell ref="A83:B83"/>
    <mergeCell ref="A84:B84"/>
    <mergeCell ref="A85:B85"/>
    <mergeCell ref="A80:B80"/>
    <mergeCell ref="A73:C73"/>
    <mergeCell ref="A74:B74"/>
    <mergeCell ref="A75:B75"/>
    <mergeCell ref="A76:B76"/>
    <mergeCell ref="A77:B77"/>
    <mergeCell ref="A78:B78"/>
    <mergeCell ref="A79:B79"/>
    <mergeCell ref="K2:O2"/>
    <mergeCell ref="F2:I2"/>
    <mergeCell ref="A2:E2"/>
    <mergeCell ref="A81:B81"/>
    <mergeCell ref="A82:B82"/>
    <mergeCell ref="A31:M31"/>
    <mergeCell ref="A52:H52"/>
  </mergeCells>
  <pageMargins left="0.75" right="0.75" top="1" bottom="1" header="0" footer="0"/>
  <pageSetup scale="66"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85"/>
  <sheetViews>
    <sheetView showGridLines="0" workbookViewId="0">
      <selection activeCell="I19" sqref="I19"/>
    </sheetView>
  </sheetViews>
  <sheetFormatPr baseColWidth="10" defaultColWidth="11.44140625" defaultRowHeight="13.8" x14ac:dyDescent="0.3"/>
  <cols>
    <col min="1" max="1" width="15.6640625" style="10" customWidth="1"/>
    <col min="2" max="2" width="10.33203125" style="10" customWidth="1"/>
    <col min="3" max="3" width="9.6640625" style="10" customWidth="1"/>
    <col min="4" max="4" width="10" style="10" customWidth="1"/>
    <col min="5" max="5" width="10.5546875" style="10" customWidth="1"/>
    <col min="6" max="6" width="12" style="10" customWidth="1"/>
    <col min="7" max="7" width="10.6640625" style="10" customWidth="1"/>
    <col min="8" max="9" width="10.33203125" style="10" customWidth="1"/>
    <col min="10" max="10" width="9.109375" style="10" customWidth="1"/>
    <col min="11" max="11" width="14.44140625" style="10" customWidth="1"/>
    <col min="12" max="12" width="11.6640625" style="10" customWidth="1"/>
    <col min="13" max="13" width="9.6640625" style="10" customWidth="1"/>
    <col min="14" max="14" width="10.5546875" style="10" customWidth="1"/>
    <col min="15" max="15" width="10.6640625" style="10" customWidth="1"/>
    <col min="16" max="16384" width="11.44140625" style="10"/>
  </cols>
  <sheetData>
    <row r="1" spans="1:15" ht="14.4" thickBot="1" x14ac:dyDescent="0.35"/>
    <row r="2" spans="1:15" ht="18.75" customHeight="1" thickBot="1" x14ac:dyDescent="0.35">
      <c r="A2" s="792" t="s">
        <v>348</v>
      </c>
      <c r="B2" s="793"/>
      <c r="C2" s="793"/>
      <c r="D2" s="793"/>
      <c r="E2" s="794"/>
      <c r="F2" s="792" t="s">
        <v>329</v>
      </c>
      <c r="G2" s="793"/>
      <c r="H2" s="793"/>
      <c r="I2" s="794"/>
      <c r="J2" s="12"/>
      <c r="K2" s="792" t="s">
        <v>349</v>
      </c>
      <c r="L2" s="793"/>
      <c r="M2" s="793"/>
      <c r="N2" s="793"/>
      <c r="O2" s="794"/>
    </row>
    <row r="3" spans="1:15" ht="27" customHeight="1" thickBot="1" x14ac:dyDescent="0.35">
      <c r="A3" s="69" t="s">
        <v>15</v>
      </c>
      <c r="B3" s="66" t="s">
        <v>3</v>
      </c>
      <c r="C3" s="76" t="s">
        <v>509</v>
      </c>
      <c r="D3" s="150" t="s">
        <v>381</v>
      </c>
      <c r="E3" s="114" t="s">
        <v>1</v>
      </c>
      <c r="F3" s="66" t="s">
        <v>3</v>
      </c>
      <c r="G3" s="76" t="s">
        <v>509</v>
      </c>
      <c r="H3" s="150" t="s">
        <v>381</v>
      </c>
      <c r="I3" s="114" t="s">
        <v>1</v>
      </c>
      <c r="J3" s="12"/>
      <c r="K3" s="75" t="s">
        <v>15</v>
      </c>
      <c r="L3" s="76" t="s">
        <v>3</v>
      </c>
      <c r="M3" s="76" t="s">
        <v>509</v>
      </c>
      <c r="N3" s="150" t="s">
        <v>381</v>
      </c>
      <c r="O3" s="68" t="s">
        <v>1</v>
      </c>
    </row>
    <row r="4" spans="1:15" x14ac:dyDescent="0.3">
      <c r="A4" s="153" t="s">
        <v>219</v>
      </c>
      <c r="B4" s="171">
        <v>31.1</v>
      </c>
      <c r="C4" s="172">
        <v>0</v>
      </c>
      <c r="D4" s="172">
        <v>0</v>
      </c>
      <c r="E4" s="173">
        <f>SUM(B4:D4)</f>
        <v>31.1</v>
      </c>
      <c r="F4" s="344">
        <v>0</v>
      </c>
      <c r="G4" s="345">
        <v>0</v>
      </c>
      <c r="H4" s="345">
        <v>0</v>
      </c>
      <c r="I4" s="346">
        <f>SUM(F4:H4)</f>
        <v>0</v>
      </c>
      <c r="J4" s="12"/>
      <c r="K4" s="31" t="s">
        <v>219</v>
      </c>
      <c r="L4" s="174">
        <v>0</v>
      </c>
      <c r="M4" s="175">
        <v>0</v>
      </c>
      <c r="N4" s="175">
        <v>0</v>
      </c>
      <c r="O4" s="85">
        <f>SUM(L4:N4)</f>
        <v>0</v>
      </c>
    </row>
    <row r="5" spans="1:15" x14ac:dyDescent="0.3">
      <c r="A5" s="44" t="s">
        <v>220</v>
      </c>
      <c r="B5" s="161">
        <v>0</v>
      </c>
      <c r="C5" s="176">
        <v>0</v>
      </c>
      <c r="D5" s="176">
        <v>0</v>
      </c>
      <c r="E5" s="60">
        <f>SUM(B5:D5)</f>
        <v>0</v>
      </c>
      <c r="F5" s="333">
        <v>0</v>
      </c>
      <c r="G5" s="347">
        <v>0</v>
      </c>
      <c r="H5" s="347">
        <v>0</v>
      </c>
      <c r="I5" s="317">
        <f>SUM(F5:H5)</f>
        <v>0</v>
      </c>
      <c r="J5" s="12"/>
      <c r="K5" s="34" t="s">
        <v>220</v>
      </c>
      <c r="L5" s="123">
        <v>0</v>
      </c>
      <c r="M5" s="124">
        <v>0</v>
      </c>
      <c r="N5" s="124">
        <v>0</v>
      </c>
      <c r="O5" s="85">
        <f>SUM(L5:N5)</f>
        <v>0</v>
      </c>
    </row>
    <row r="6" spans="1:15" x14ac:dyDescent="0.3">
      <c r="A6" s="44" t="s">
        <v>221</v>
      </c>
      <c r="B6" s="161">
        <v>51.8</v>
      </c>
      <c r="C6" s="176">
        <v>0</v>
      </c>
      <c r="D6" s="176">
        <v>0</v>
      </c>
      <c r="E6" s="60">
        <f t="shared" ref="E6:E18" si="0">SUM(B6:D6)</f>
        <v>51.8</v>
      </c>
      <c r="F6" s="333">
        <v>0</v>
      </c>
      <c r="G6" s="347">
        <v>0</v>
      </c>
      <c r="H6" s="347">
        <v>0</v>
      </c>
      <c r="I6" s="317">
        <f t="shared" ref="I6:I18" si="1">SUM(F6:H6)</f>
        <v>0</v>
      </c>
      <c r="J6" s="12"/>
      <c r="K6" s="34" t="s">
        <v>221</v>
      </c>
      <c r="L6" s="123">
        <v>0</v>
      </c>
      <c r="M6" s="125">
        <v>0</v>
      </c>
      <c r="N6" s="125">
        <v>0</v>
      </c>
      <c r="O6" s="85">
        <f t="shared" ref="O6:O10" si="2">SUM(L6:N6)</f>
        <v>0</v>
      </c>
    </row>
    <row r="7" spans="1:15" x14ac:dyDescent="0.3">
      <c r="A7" s="44" t="s">
        <v>222</v>
      </c>
      <c r="B7" s="161">
        <v>152</v>
      </c>
      <c r="C7" s="176">
        <v>5.5</v>
      </c>
      <c r="D7" s="176">
        <v>0</v>
      </c>
      <c r="E7" s="60">
        <f t="shared" si="0"/>
        <v>157.5</v>
      </c>
      <c r="F7" s="333">
        <v>0</v>
      </c>
      <c r="G7" s="347">
        <v>0</v>
      </c>
      <c r="H7" s="347">
        <v>0</v>
      </c>
      <c r="I7" s="317">
        <f t="shared" si="1"/>
        <v>0</v>
      </c>
      <c r="J7" s="12"/>
      <c r="K7" s="34" t="s">
        <v>222</v>
      </c>
      <c r="L7" s="123">
        <v>0</v>
      </c>
      <c r="M7" s="125">
        <v>0</v>
      </c>
      <c r="N7" s="125">
        <v>0</v>
      </c>
      <c r="O7" s="85">
        <f t="shared" si="2"/>
        <v>0</v>
      </c>
    </row>
    <row r="8" spans="1:15" x14ac:dyDescent="0.3">
      <c r="A8" s="44" t="s">
        <v>223</v>
      </c>
      <c r="B8" s="163">
        <v>383.8</v>
      </c>
      <c r="C8" s="176">
        <v>30</v>
      </c>
      <c r="D8" s="176">
        <v>0</v>
      </c>
      <c r="E8" s="60">
        <f t="shared" si="0"/>
        <v>413.8</v>
      </c>
      <c r="F8" s="337">
        <v>84.43</v>
      </c>
      <c r="G8" s="347">
        <v>14.3</v>
      </c>
      <c r="H8" s="347">
        <v>0</v>
      </c>
      <c r="I8" s="317">
        <f t="shared" si="1"/>
        <v>98.73</v>
      </c>
      <c r="J8" s="12"/>
      <c r="K8" s="34" t="s">
        <v>223</v>
      </c>
      <c r="L8" s="123">
        <v>0</v>
      </c>
      <c r="M8" s="125">
        <v>0</v>
      </c>
      <c r="N8" s="125">
        <v>0</v>
      </c>
      <c r="O8" s="85">
        <f t="shared" si="2"/>
        <v>0</v>
      </c>
    </row>
    <row r="9" spans="1:15" x14ac:dyDescent="0.3">
      <c r="A9" s="34" t="s">
        <v>224</v>
      </c>
      <c r="B9" s="164">
        <v>85.6</v>
      </c>
      <c r="C9" s="176">
        <v>811.68</v>
      </c>
      <c r="D9" s="176">
        <v>0</v>
      </c>
      <c r="E9" s="60">
        <f t="shared" si="0"/>
        <v>897.28</v>
      </c>
      <c r="F9" s="338">
        <v>34.5</v>
      </c>
      <c r="G9" s="347">
        <v>122.1</v>
      </c>
      <c r="H9" s="347">
        <v>0</v>
      </c>
      <c r="I9" s="317">
        <f t="shared" si="1"/>
        <v>156.6</v>
      </c>
      <c r="J9" s="12"/>
      <c r="K9" s="34" t="s">
        <v>224</v>
      </c>
      <c r="L9" s="123">
        <v>0</v>
      </c>
      <c r="M9" s="125">
        <v>2083.1</v>
      </c>
      <c r="N9" s="125">
        <v>0</v>
      </c>
      <c r="O9" s="85">
        <f t="shared" si="2"/>
        <v>2083.1</v>
      </c>
    </row>
    <row r="10" spans="1:15" x14ac:dyDescent="0.3">
      <c r="A10" s="44" t="s">
        <v>225</v>
      </c>
      <c r="B10" s="165">
        <v>28.7</v>
      </c>
      <c r="C10" s="176">
        <v>50.6</v>
      </c>
      <c r="D10" s="176">
        <v>0</v>
      </c>
      <c r="E10" s="60">
        <f t="shared" si="0"/>
        <v>79.3</v>
      </c>
      <c r="F10" s="339">
        <v>0.54</v>
      </c>
      <c r="G10" s="347">
        <v>4.5</v>
      </c>
      <c r="H10" s="347">
        <v>0</v>
      </c>
      <c r="I10" s="317">
        <f t="shared" si="1"/>
        <v>5.04</v>
      </c>
      <c r="J10" s="12"/>
      <c r="K10" s="34" t="s">
        <v>225</v>
      </c>
      <c r="L10" s="123">
        <v>73.400000000000006</v>
      </c>
      <c r="M10" s="125">
        <v>165.6</v>
      </c>
      <c r="N10" s="125">
        <v>0</v>
      </c>
      <c r="O10" s="85">
        <f t="shared" si="2"/>
        <v>239</v>
      </c>
    </row>
    <row r="11" spans="1:15" x14ac:dyDescent="0.3">
      <c r="A11" s="44" t="s">
        <v>226</v>
      </c>
      <c r="B11" s="161">
        <v>710.4</v>
      </c>
      <c r="C11" s="176">
        <v>1981.9</v>
      </c>
      <c r="D11" s="176">
        <v>0</v>
      </c>
      <c r="E11" s="60">
        <f t="shared" si="0"/>
        <v>2692.3</v>
      </c>
      <c r="F11" s="333">
        <v>654.6</v>
      </c>
      <c r="G11" s="347">
        <v>1161.42</v>
      </c>
      <c r="H11" s="347">
        <v>0</v>
      </c>
      <c r="I11" s="317">
        <f t="shared" si="1"/>
        <v>1816.02</v>
      </c>
      <c r="J11" s="12"/>
      <c r="K11" s="34" t="s">
        <v>226</v>
      </c>
      <c r="L11" s="123">
        <v>131.1</v>
      </c>
      <c r="M11" s="125">
        <v>3502.4</v>
      </c>
      <c r="N11" s="125">
        <v>480.3</v>
      </c>
      <c r="O11" s="85">
        <f>SUM(L11:N11)</f>
        <v>4113.8</v>
      </c>
    </row>
    <row r="12" spans="1:15" x14ac:dyDescent="0.3">
      <c r="A12" s="44" t="s">
        <v>486</v>
      </c>
      <c r="B12" s="161">
        <v>1405</v>
      </c>
      <c r="C12" s="176">
        <v>10247.200000000001</v>
      </c>
      <c r="D12" s="176">
        <v>676.8</v>
      </c>
      <c r="E12" s="60">
        <f t="shared" si="0"/>
        <v>12329</v>
      </c>
      <c r="F12" s="333">
        <v>729.56</v>
      </c>
      <c r="G12" s="347">
        <v>5136.91</v>
      </c>
      <c r="H12" s="347">
        <v>682.8</v>
      </c>
      <c r="I12" s="317">
        <f t="shared" si="1"/>
        <v>6549.2699999999995</v>
      </c>
      <c r="J12" s="12"/>
      <c r="K12" s="34" t="s">
        <v>227</v>
      </c>
      <c r="L12" s="123">
        <v>481</v>
      </c>
      <c r="M12" s="125">
        <v>7493.1</v>
      </c>
      <c r="N12" s="125">
        <v>6662.9</v>
      </c>
      <c r="O12" s="85">
        <f t="shared" ref="O12:O18" si="3">SUM(L12:N12)</f>
        <v>14637</v>
      </c>
    </row>
    <row r="13" spans="1:15" x14ac:dyDescent="0.3">
      <c r="A13" s="44" t="s">
        <v>228</v>
      </c>
      <c r="B13" s="123">
        <v>5606.7</v>
      </c>
      <c r="C13" s="176">
        <v>1403.37</v>
      </c>
      <c r="D13" s="176">
        <v>9316.93</v>
      </c>
      <c r="E13" s="60">
        <f t="shared" si="0"/>
        <v>16327</v>
      </c>
      <c r="F13" s="336">
        <v>2725.72</v>
      </c>
      <c r="G13" s="347">
        <v>6982.57</v>
      </c>
      <c r="H13" s="347">
        <v>1027.27</v>
      </c>
      <c r="I13" s="317">
        <f t="shared" si="1"/>
        <v>10735.56</v>
      </c>
      <c r="J13" s="12"/>
      <c r="K13" s="34" t="s">
        <v>228</v>
      </c>
      <c r="L13" s="123">
        <v>0</v>
      </c>
      <c r="M13" s="125">
        <v>0</v>
      </c>
      <c r="N13" s="125">
        <v>23254.5</v>
      </c>
      <c r="O13" s="85">
        <f t="shared" si="3"/>
        <v>23254.5</v>
      </c>
    </row>
    <row r="14" spans="1:15" x14ac:dyDescent="0.3">
      <c r="A14" s="44" t="s">
        <v>229</v>
      </c>
      <c r="B14" s="161">
        <v>4210</v>
      </c>
      <c r="C14" s="176">
        <v>9059.66</v>
      </c>
      <c r="D14" s="176">
        <v>643.34</v>
      </c>
      <c r="E14" s="60">
        <f t="shared" si="0"/>
        <v>13913</v>
      </c>
      <c r="F14" s="333">
        <v>3467.4</v>
      </c>
      <c r="G14" s="347">
        <v>1998.71</v>
      </c>
      <c r="H14" s="347">
        <v>273.39</v>
      </c>
      <c r="I14" s="317">
        <f t="shared" si="1"/>
        <v>5739.5000000000009</v>
      </c>
      <c r="J14" s="12"/>
      <c r="K14" s="34" t="s">
        <v>229</v>
      </c>
      <c r="L14" s="123">
        <v>338</v>
      </c>
      <c r="M14" s="125">
        <v>3593</v>
      </c>
      <c r="N14" s="125">
        <v>3720</v>
      </c>
      <c r="O14" s="85">
        <f t="shared" si="3"/>
        <v>7651</v>
      </c>
    </row>
    <row r="15" spans="1:15" x14ac:dyDescent="0.3">
      <c r="A15" s="44" t="s">
        <v>230</v>
      </c>
      <c r="B15" s="163">
        <v>369.9</v>
      </c>
      <c r="C15" s="177">
        <v>562.79999999999995</v>
      </c>
      <c r="D15" s="177">
        <v>1018</v>
      </c>
      <c r="E15" s="60">
        <f t="shared" si="0"/>
        <v>1950.6999999999998</v>
      </c>
      <c r="F15" s="337">
        <v>300</v>
      </c>
      <c r="G15" s="348">
        <v>346.75</v>
      </c>
      <c r="H15" s="348">
        <v>124.9</v>
      </c>
      <c r="I15" s="317">
        <f t="shared" si="1"/>
        <v>771.65</v>
      </c>
      <c r="J15" s="12"/>
      <c r="K15" s="34" t="s">
        <v>230</v>
      </c>
      <c r="L15" s="174">
        <v>0</v>
      </c>
      <c r="M15" s="175">
        <v>1561.4</v>
      </c>
      <c r="N15" s="175">
        <v>3502.5</v>
      </c>
      <c r="O15" s="85">
        <f t="shared" si="3"/>
        <v>5063.8999999999996</v>
      </c>
    </row>
    <row r="16" spans="1:15" x14ac:dyDescent="0.3">
      <c r="A16" s="44" t="s">
        <v>231</v>
      </c>
      <c r="B16" s="123">
        <v>2156.9</v>
      </c>
      <c r="C16" s="176">
        <v>1173.1099999999999</v>
      </c>
      <c r="D16" s="176">
        <v>43.1</v>
      </c>
      <c r="E16" s="60">
        <f t="shared" si="0"/>
        <v>3373.11</v>
      </c>
      <c r="F16" s="336">
        <v>439.68</v>
      </c>
      <c r="G16" s="347">
        <v>916.26</v>
      </c>
      <c r="H16" s="347">
        <v>0</v>
      </c>
      <c r="I16" s="317">
        <f t="shared" si="1"/>
        <v>1355.94</v>
      </c>
      <c r="J16" s="12"/>
      <c r="K16" s="34" t="s">
        <v>231</v>
      </c>
      <c r="L16" s="123">
        <v>137.19999999999999</v>
      </c>
      <c r="M16" s="124">
        <v>1114.8900000000001</v>
      </c>
      <c r="N16" s="124">
        <v>2670.21</v>
      </c>
      <c r="O16" s="85">
        <f t="shared" si="3"/>
        <v>3922.3</v>
      </c>
    </row>
    <row r="17" spans="1:15" x14ac:dyDescent="0.3">
      <c r="A17" s="44" t="s">
        <v>232</v>
      </c>
      <c r="B17" s="161">
        <v>1239.5999999999999</v>
      </c>
      <c r="C17" s="176">
        <v>765</v>
      </c>
      <c r="D17" s="176">
        <v>293.39999999999998</v>
      </c>
      <c r="E17" s="60">
        <f t="shared" si="0"/>
        <v>2298</v>
      </c>
      <c r="F17" s="333">
        <v>881.22</v>
      </c>
      <c r="G17" s="347">
        <v>926.13</v>
      </c>
      <c r="H17" s="347">
        <v>300.63</v>
      </c>
      <c r="I17" s="317">
        <f t="shared" si="1"/>
        <v>2107.98</v>
      </c>
      <c r="J17" s="12"/>
      <c r="K17" s="34" t="s">
        <v>232</v>
      </c>
      <c r="L17" s="123">
        <v>0</v>
      </c>
      <c r="M17" s="125">
        <v>0</v>
      </c>
      <c r="N17" s="125">
        <v>0</v>
      </c>
      <c r="O17" s="85">
        <f t="shared" si="3"/>
        <v>0</v>
      </c>
    </row>
    <row r="18" spans="1:15" ht="14.4" thickBot="1" x14ac:dyDescent="0.35">
      <c r="A18" s="99" t="s">
        <v>233</v>
      </c>
      <c r="B18" s="168">
        <v>0</v>
      </c>
      <c r="C18" s="178">
        <v>34.5</v>
      </c>
      <c r="D18" s="178">
        <v>0</v>
      </c>
      <c r="E18" s="102">
        <f t="shared" si="0"/>
        <v>34.5</v>
      </c>
      <c r="F18" s="341">
        <v>0</v>
      </c>
      <c r="G18" s="349">
        <v>0</v>
      </c>
      <c r="H18" s="349">
        <v>0</v>
      </c>
      <c r="I18" s="350">
        <f t="shared" si="1"/>
        <v>0</v>
      </c>
      <c r="J18" s="12"/>
      <c r="K18" s="40" t="s">
        <v>233</v>
      </c>
      <c r="L18" s="123">
        <v>0</v>
      </c>
      <c r="M18" s="125">
        <v>0</v>
      </c>
      <c r="N18" s="125">
        <v>0</v>
      </c>
      <c r="O18" s="85">
        <f t="shared" si="3"/>
        <v>0</v>
      </c>
    </row>
    <row r="19" spans="1:15" ht="14.4" thickBot="1" x14ac:dyDescent="0.35">
      <c r="A19" s="129" t="s">
        <v>237</v>
      </c>
      <c r="B19" s="108">
        <f t="shared" ref="B19:I19" si="4">SUM(B4:B18)</f>
        <v>16431.5</v>
      </c>
      <c r="C19" s="109">
        <f t="shared" si="4"/>
        <v>26125.32</v>
      </c>
      <c r="D19" s="109">
        <f t="shared" si="4"/>
        <v>11991.57</v>
      </c>
      <c r="E19" s="128">
        <f t="shared" si="4"/>
        <v>54548.39</v>
      </c>
      <c r="F19" s="328">
        <f t="shared" si="4"/>
        <v>9317.65</v>
      </c>
      <c r="G19" s="329">
        <f t="shared" si="4"/>
        <v>17609.649999999998</v>
      </c>
      <c r="H19" s="329">
        <f t="shared" si="4"/>
        <v>2408.9900000000002</v>
      </c>
      <c r="I19" s="351">
        <f t="shared" si="4"/>
        <v>29336.29</v>
      </c>
      <c r="J19" s="12"/>
      <c r="K19" s="110" t="s">
        <v>237</v>
      </c>
      <c r="L19" s="56">
        <f>SUM(L4:L18)</f>
        <v>1160.7</v>
      </c>
      <c r="M19" s="111">
        <f>SUM(M4:M18)</f>
        <v>19513.490000000002</v>
      </c>
      <c r="N19" s="111">
        <f>SUM(N4:N18)</f>
        <v>40290.409999999996</v>
      </c>
      <c r="O19" s="112">
        <f>SUM(O4:O18)</f>
        <v>60964.600000000006</v>
      </c>
    </row>
    <row r="20" spans="1:15" s="287" customFormat="1" ht="14.4" thickBot="1" x14ac:dyDescent="0.35">
      <c r="A20" s="486" t="s">
        <v>283</v>
      </c>
      <c r="B20" s="504">
        <f>(B19/E19)*100</f>
        <v>30.122795558219039</v>
      </c>
      <c r="C20" s="504">
        <f>(C19/E19)*100</f>
        <v>47.893842513042088</v>
      </c>
      <c r="D20" s="504">
        <f>(D19/E19)*100</f>
        <v>21.983361928738869</v>
      </c>
      <c r="E20" s="483"/>
      <c r="F20" s="504">
        <f>(F19/I19)*100</f>
        <v>31.761514492800551</v>
      </c>
      <c r="G20" s="504">
        <f>(G19/I19)*100</f>
        <v>60.026847293914798</v>
      </c>
      <c r="H20" s="504">
        <f>(H19/I19)*100</f>
        <v>8.2116382132846386</v>
      </c>
      <c r="I20" s="510">
        <f>(I19/E19)*100</f>
        <v>53.780304056636687</v>
      </c>
      <c r="J20" s="285"/>
      <c r="K20" s="486" t="s">
        <v>283</v>
      </c>
      <c r="L20" s="504">
        <f>(L19/O19)*100</f>
        <v>1.9038917666973947</v>
      </c>
      <c r="M20" s="504">
        <f>(M19/O19)*100</f>
        <v>32.007902946956101</v>
      </c>
      <c r="N20" s="504">
        <f>(N19/O19)*100</f>
        <v>66.088205286346493</v>
      </c>
      <c r="O20" s="286"/>
    </row>
    <row r="21" spans="1:15" x14ac:dyDescent="0.3">
      <c r="A21" s="15" t="s">
        <v>284</v>
      </c>
      <c r="B21" s="11"/>
      <c r="K21" s="15" t="s">
        <v>284</v>
      </c>
      <c r="L21" s="11"/>
    </row>
    <row r="22" spans="1:15" x14ac:dyDescent="0.3">
      <c r="A22" s="208" t="s">
        <v>384</v>
      </c>
      <c r="B22" s="11"/>
      <c r="K22" s="15"/>
      <c r="L22" s="11"/>
    </row>
    <row r="23" spans="1:15" x14ac:dyDescent="0.3">
      <c r="A23" s="307" t="s">
        <v>514</v>
      </c>
      <c r="B23" s="11"/>
      <c r="K23" s="15"/>
      <c r="L23" s="11"/>
    </row>
    <row r="24" spans="1:15" x14ac:dyDescent="0.3">
      <c r="A24" s="307" t="s">
        <v>513</v>
      </c>
      <c r="B24" s="11"/>
      <c r="K24" s="15"/>
      <c r="L24" s="11"/>
    </row>
    <row r="25" spans="1:15" x14ac:dyDescent="0.3">
      <c r="A25" s="144" t="s">
        <v>383</v>
      </c>
      <c r="B25" s="11"/>
      <c r="H25" s="149"/>
      <c r="I25" s="11"/>
    </row>
    <row r="26" spans="1:15" x14ac:dyDescent="0.3">
      <c r="A26" s="144" t="s">
        <v>326</v>
      </c>
      <c r="B26" s="11"/>
      <c r="H26" s="149"/>
      <c r="I26" s="11"/>
    </row>
    <row r="27" spans="1:15" x14ac:dyDescent="0.3">
      <c r="A27" s="144" t="s">
        <v>325</v>
      </c>
      <c r="B27" s="11"/>
      <c r="H27" s="149"/>
      <c r="I27" s="11"/>
    </row>
    <row r="28" spans="1:15" x14ac:dyDescent="0.3">
      <c r="A28" s="516" t="s">
        <v>539</v>
      </c>
      <c r="B28" s="516"/>
      <c r="C28" s="517"/>
      <c r="H28" s="149"/>
      <c r="I28" s="11"/>
    </row>
    <row r="29" spans="1:15" ht="14.4" thickBot="1" x14ac:dyDescent="0.35"/>
    <row r="30" spans="1:15" ht="14.4" thickBot="1" x14ac:dyDescent="0.35">
      <c r="A30" s="782" t="s">
        <v>257</v>
      </c>
      <c r="B30" s="783"/>
      <c r="C30" s="783"/>
      <c r="D30" s="783"/>
      <c r="E30" s="783"/>
      <c r="F30" s="783"/>
      <c r="G30" s="783"/>
      <c r="H30" s="783"/>
      <c r="I30" s="783"/>
      <c r="J30" s="783"/>
      <c r="K30" s="783"/>
      <c r="L30" s="783"/>
      <c r="M30" s="784"/>
    </row>
    <row r="31" spans="1:15" ht="24.6" thickBot="1" x14ac:dyDescent="0.35">
      <c r="A31" s="142" t="s">
        <v>15</v>
      </c>
      <c r="B31" s="66" t="s">
        <v>65</v>
      </c>
      <c r="C31" s="66" t="s">
        <v>536</v>
      </c>
      <c r="D31" s="66" t="s">
        <v>537</v>
      </c>
      <c r="E31" s="66" t="s">
        <v>238</v>
      </c>
      <c r="F31" s="66" t="s">
        <v>234</v>
      </c>
      <c r="G31" s="66" t="s">
        <v>99</v>
      </c>
      <c r="H31" s="66" t="s">
        <v>235</v>
      </c>
      <c r="I31" s="66" t="s">
        <v>239</v>
      </c>
      <c r="J31" s="66" t="s">
        <v>241</v>
      </c>
      <c r="K31" s="66" t="s">
        <v>236</v>
      </c>
      <c r="L31" s="70" t="s">
        <v>1</v>
      </c>
      <c r="M31" s="417" t="s">
        <v>283</v>
      </c>
    </row>
    <row r="32" spans="1:15" x14ac:dyDescent="0.3">
      <c r="A32" s="31" t="s">
        <v>219</v>
      </c>
      <c r="B32" s="13">
        <v>0.3</v>
      </c>
      <c r="C32" s="13">
        <v>0</v>
      </c>
      <c r="D32" s="13">
        <v>3</v>
      </c>
      <c r="E32" s="13">
        <v>1.2</v>
      </c>
      <c r="F32" s="13">
        <v>0</v>
      </c>
      <c r="G32" s="13">
        <v>22.7</v>
      </c>
      <c r="H32" s="13">
        <v>0</v>
      </c>
      <c r="I32" s="13">
        <v>0</v>
      </c>
      <c r="J32" s="13">
        <v>0</v>
      </c>
      <c r="K32" s="43">
        <v>3.9</v>
      </c>
      <c r="L32" s="511">
        <v>31.1</v>
      </c>
      <c r="M32" s="458">
        <f>L32*100/L$47</f>
        <v>5.7013587932918289E-2</v>
      </c>
    </row>
    <row r="33" spans="1:13" x14ac:dyDescent="0.3">
      <c r="A33" s="34" t="s">
        <v>220</v>
      </c>
      <c r="B33" s="14">
        <v>0</v>
      </c>
      <c r="C33" s="14">
        <v>0</v>
      </c>
      <c r="D33" s="14">
        <v>0</v>
      </c>
      <c r="E33" s="14">
        <v>0</v>
      </c>
      <c r="F33" s="14">
        <v>0</v>
      </c>
      <c r="G33" s="14">
        <v>0</v>
      </c>
      <c r="H33" s="14">
        <v>0</v>
      </c>
      <c r="I33" s="14">
        <v>0</v>
      </c>
      <c r="J33" s="14">
        <v>0</v>
      </c>
      <c r="K33" s="45">
        <v>0</v>
      </c>
      <c r="L33" s="437">
        <v>0</v>
      </c>
      <c r="M33" s="472">
        <f t="shared" ref="M33:M46" si="5">L33*100/L$47</f>
        <v>0</v>
      </c>
    </row>
    <row r="34" spans="1:13" x14ac:dyDescent="0.3">
      <c r="A34" s="34" t="s">
        <v>221</v>
      </c>
      <c r="B34" s="14">
        <v>4.4000000000000004</v>
      </c>
      <c r="C34" s="14">
        <v>7.2</v>
      </c>
      <c r="D34" s="14">
        <v>27.2</v>
      </c>
      <c r="E34" s="14">
        <v>2.1</v>
      </c>
      <c r="F34" s="14">
        <v>0</v>
      </c>
      <c r="G34" s="14">
        <v>0.2</v>
      </c>
      <c r="H34" s="14">
        <v>0</v>
      </c>
      <c r="I34" s="14">
        <v>0</v>
      </c>
      <c r="J34" s="14">
        <v>0</v>
      </c>
      <c r="K34" s="45">
        <v>10.7</v>
      </c>
      <c r="L34" s="437">
        <v>51.8</v>
      </c>
      <c r="M34" s="459">
        <f t="shared" si="5"/>
        <v>9.4961538743574506E-2</v>
      </c>
    </row>
    <row r="35" spans="1:13" x14ac:dyDescent="0.3">
      <c r="A35" s="34" t="s">
        <v>222</v>
      </c>
      <c r="B35" s="14">
        <v>1.5</v>
      </c>
      <c r="C35" s="14">
        <v>0</v>
      </c>
      <c r="D35" s="14">
        <v>52.8</v>
      </c>
      <c r="E35" s="14">
        <v>13.6</v>
      </c>
      <c r="F35" s="14">
        <v>0</v>
      </c>
      <c r="G35" s="14">
        <v>47.7</v>
      </c>
      <c r="H35" s="14">
        <v>0</v>
      </c>
      <c r="I35" s="14">
        <v>0</v>
      </c>
      <c r="J35" s="14">
        <v>0</v>
      </c>
      <c r="K35" s="45">
        <v>41.9</v>
      </c>
      <c r="L35" s="437">
        <v>157.5</v>
      </c>
      <c r="M35" s="459">
        <f t="shared" si="5"/>
        <v>0.28873440834194952</v>
      </c>
    </row>
    <row r="36" spans="1:13" x14ac:dyDescent="0.3">
      <c r="A36" s="34" t="s">
        <v>223</v>
      </c>
      <c r="B36" s="14">
        <v>0</v>
      </c>
      <c r="C36" s="14">
        <v>0</v>
      </c>
      <c r="D36" s="14">
        <v>1</v>
      </c>
      <c r="E36" s="14">
        <v>364.4</v>
      </c>
      <c r="F36" s="14">
        <v>0</v>
      </c>
      <c r="G36" s="14">
        <v>5.9</v>
      </c>
      <c r="H36" s="14">
        <v>0</v>
      </c>
      <c r="I36" s="14">
        <v>0</v>
      </c>
      <c r="J36" s="14">
        <v>0</v>
      </c>
      <c r="K36" s="45">
        <v>42.5</v>
      </c>
      <c r="L36" s="437">
        <v>413.8</v>
      </c>
      <c r="M36" s="459">
        <f t="shared" si="5"/>
        <v>0.75859236934538865</v>
      </c>
    </row>
    <row r="37" spans="1:13" x14ac:dyDescent="0.3">
      <c r="A37" s="34" t="s">
        <v>224</v>
      </c>
      <c r="B37" s="14">
        <v>0</v>
      </c>
      <c r="C37" s="14">
        <v>0</v>
      </c>
      <c r="D37" s="14">
        <v>0</v>
      </c>
      <c r="E37" s="14">
        <v>80.5</v>
      </c>
      <c r="F37" s="14">
        <v>0</v>
      </c>
      <c r="G37" s="14">
        <v>108</v>
      </c>
      <c r="H37" s="14">
        <v>622</v>
      </c>
      <c r="I37" s="14">
        <v>0</v>
      </c>
      <c r="J37" s="14">
        <v>0</v>
      </c>
      <c r="K37" s="45">
        <v>86.78</v>
      </c>
      <c r="L37" s="437">
        <v>897.3</v>
      </c>
      <c r="M37" s="459">
        <f t="shared" si="5"/>
        <v>1.6449611720967068</v>
      </c>
    </row>
    <row r="38" spans="1:13" x14ac:dyDescent="0.3">
      <c r="A38" s="34" t="s">
        <v>225</v>
      </c>
      <c r="B38" s="14">
        <v>0</v>
      </c>
      <c r="C38" s="14">
        <v>0</v>
      </c>
      <c r="D38" s="14">
        <v>0</v>
      </c>
      <c r="E38" s="14">
        <v>0</v>
      </c>
      <c r="F38" s="14">
        <v>0</v>
      </c>
      <c r="G38" s="14">
        <v>61.8</v>
      </c>
      <c r="H38" s="14">
        <v>0</v>
      </c>
      <c r="I38" s="14">
        <v>0</v>
      </c>
      <c r="J38" s="14">
        <v>0</v>
      </c>
      <c r="K38" s="45">
        <v>17.5</v>
      </c>
      <c r="L38" s="437">
        <v>79.3</v>
      </c>
      <c r="M38" s="459">
        <f t="shared" si="5"/>
        <v>0.14537548305724823</v>
      </c>
    </row>
    <row r="39" spans="1:13" x14ac:dyDescent="0.3">
      <c r="A39" s="34" t="s">
        <v>226</v>
      </c>
      <c r="B39" s="14">
        <v>0</v>
      </c>
      <c r="C39" s="14">
        <v>0</v>
      </c>
      <c r="D39" s="14">
        <v>0</v>
      </c>
      <c r="E39" s="14">
        <v>1.2</v>
      </c>
      <c r="F39" s="14">
        <v>0</v>
      </c>
      <c r="G39" s="14">
        <v>1774.2</v>
      </c>
      <c r="H39" s="14">
        <v>876.6</v>
      </c>
      <c r="I39" s="14">
        <v>0</v>
      </c>
      <c r="J39" s="14">
        <v>0</v>
      </c>
      <c r="K39" s="45">
        <v>40.299999999999997</v>
      </c>
      <c r="L39" s="437">
        <v>2692.3</v>
      </c>
      <c r="M39" s="459">
        <f t="shared" si="5"/>
        <v>4.9356168100255919</v>
      </c>
    </row>
    <row r="40" spans="1:13" x14ac:dyDescent="0.3">
      <c r="A40" s="34" t="s">
        <v>227</v>
      </c>
      <c r="B40" s="14">
        <v>0</v>
      </c>
      <c r="C40" s="14">
        <v>0</v>
      </c>
      <c r="D40" s="14">
        <v>0</v>
      </c>
      <c r="E40" s="14">
        <v>10</v>
      </c>
      <c r="F40" s="14">
        <v>0</v>
      </c>
      <c r="G40" s="14">
        <v>1745</v>
      </c>
      <c r="H40" s="14">
        <v>9170.2999999999993</v>
      </c>
      <c r="I40" s="14">
        <v>0</v>
      </c>
      <c r="J40" s="14">
        <v>0</v>
      </c>
      <c r="K40" s="45">
        <v>1403.7</v>
      </c>
      <c r="L40" s="437">
        <v>12329</v>
      </c>
      <c r="M40" s="459">
        <f t="shared" si="5"/>
        <v>22.601946161573942</v>
      </c>
    </row>
    <row r="41" spans="1:13" x14ac:dyDescent="0.3">
      <c r="A41" s="34" t="s">
        <v>228</v>
      </c>
      <c r="B41" s="14">
        <v>0</v>
      </c>
      <c r="C41" s="14">
        <v>0</v>
      </c>
      <c r="D41" s="14">
        <v>0</v>
      </c>
      <c r="E41" s="14">
        <v>0</v>
      </c>
      <c r="F41" s="14">
        <v>0</v>
      </c>
      <c r="G41" s="14">
        <v>8505.6</v>
      </c>
      <c r="H41" s="14">
        <v>7699.7</v>
      </c>
      <c r="I41" s="14">
        <v>0</v>
      </c>
      <c r="J41" s="14">
        <v>0</v>
      </c>
      <c r="K41" s="45">
        <v>121.7</v>
      </c>
      <c r="L41" s="437">
        <v>16327</v>
      </c>
      <c r="M41" s="459">
        <f t="shared" si="5"/>
        <v>29.931217047612762</v>
      </c>
    </row>
    <row r="42" spans="1:13" x14ac:dyDescent="0.3">
      <c r="A42" s="34" t="s">
        <v>229</v>
      </c>
      <c r="B42" s="14">
        <v>0</v>
      </c>
      <c r="C42" s="14">
        <v>0</v>
      </c>
      <c r="D42" s="14">
        <v>0</v>
      </c>
      <c r="E42" s="14">
        <v>0</v>
      </c>
      <c r="F42" s="14">
        <v>69</v>
      </c>
      <c r="G42" s="14">
        <v>9060</v>
      </c>
      <c r="H42" s="14">
        <v>3530</v>
      </c>
      <c r="I42" s="14">
        <v>937</v>
      </c>
      <c r="J42" s="14">
        <v>48</v>
      </c>
      <c r="K42" s="45">
        <v>269</v>
      </c>
      <c r="L42" s="437">
        <v>13913</v>
      </c>
      <c r="M42" s="459">
        <f t="shared" si="5"/>
        <v>25.505789354041546</v>
      </c>
    </row>
    <row r="43" spans="1:13" x14ac:dyDescent="0.3">
      <c r="A43" s="34" t="s">
        <v>230</v>
      </c>
      <c r="B43" s="14">
        <v>0</v>
      </c>
      <c r="C43" s="14">
        <v>0</v>
      </c>
      <c r="D43" s="14">
        <v>0</v>
      </c>
      <c r="E43" s="14">
        <v>0</v>
      </c>
      <c r="F43" s="14">
        <v>198</v>
      </c>
      <c r="G43" s="14">
        <v>1052.0999999999999</v>
      </c>
      <c r="H43" s="14">
        <v>546.1</v>
      </c>
      <c r="I43" s="14">
        <v>0</v>
      </c>
      <c r="J43" s="14">
        <v>0</v>
      </c>
      <c r="K43" s="45">
        <v>154.5</v>
      </c>
      <c r="L43" s="437">
        <v>1950.7</v>
      </c>
      <c r="M43" s="459">
        <f t="shared" si="5"/>
        <v>3.5760902244612125</v>
      </c>
    </row>
    <row r="44" spans="1:13" x14ac:dyDescent="0.3">
      <c r="A44" s="34" t="s">
        <v>231</v>
      </c>
      <c r="B44" s="14">
        <v>0</v>
      </c>
      <c r="C44" s="14">
        <v>0</v>
      </c>
      <c r="D44" s="14">
        <v>0</v>
      </c>
      <c r="E44" s="14">
        <v>0</v>
      </c>
      <c r="F44" s="14">
        <v>16.399999999999999</v>
      </c>
      <c r="G44" s="14">
        <v>2544.1</v>
      </c>
      <c r="H44" s="14">
        <v>477.7</v>
      </c>
      <c r="I44" s="14">
        <v>8.6</v>
      </c>
      <c r="J44" s="14">
        <v>0</v>
      </c>
      <c r="K44" s="45">
        <v>326.3</v>
      </c>
      <c r="L44" s="437">
        <v>3373.1</v>
      </c>
      <c r="M44" s="459">
        <f t="shared" si="5"/>
        <v>6.1836827477982856</v>
      </c>
    </row>
    <row r="45" spans="1:13" x14ac:dyDescent="0.3">
      <c r="A45" s="34" t="s">
        <v>232</v>
      </c>
      <c r="B45" s="14">
        <v>0</v>
      </c>
      <c r="C45" s="14">
        <v>0</v>
      </c>
      <c r="D45" s="14">
        <v>0</v>
      </c>
      <c r="E45" s="14">
        <v>0</v>
      </c>
      <c r="F45" s="143"/>
      <c r="G45" s="14">
        <v>0</v>
      </c>
      <c r="H45" s="14">
        <v>0</v>
      </c>
      <c r="I45" s="14">
        <v>1653.6</v>
      </c>
      <c r="J45" s="14">
        <v>636.29999999999995</v>
      </c>
      <c r="K45" s="45">
        <v>8.1</v>
      </c>
      <c r="L45" s="437">
        <v>2298</v>
      </c>
      <c r="M45" s="459">
        <f t="shared" si="5"/>
        <v>4.2127725102844442</v>
      </c>
    </row>
    <row r="46" spans="1:13" ht="14.4" thickBot="1" x14ac:dyDescent="0.35">
      <c r="A46" s="40" t="s">
        <v>233</v>
      </c>
      <c r="B46" s="14">
        <v>0</v>
      </c>
      <c r="C46" s="14">
        <v>0</v>
      </c>
      <c r="D46" s="14">
        <v>0</v>
      </c>
      <c r="E46" s="14">
        <v>0</v>
      </c>
      <c r="F46" s="14">
        <v>0</v>
      </c>
      <c r="G46" s="14">
        <v>0</v>
      </c>
      <c r="H46" s="14">
        <v>0</v>
      </c>
      <c r="I46" s="126">
        <v>0</v>
      </c>
      <c r="J46" s="126">
        <v>4</v>
      </c>
      <c r="K46" s="127">
        <v>30.5</v>
      </c>
      <c r="L46" s="437">
        <v>34.5</v>
      </c>
      <c r="M46" s="460">
        <f t="shared" si="5"/>
        <v>6.3246584684427037E-2</v>
      </c>
    </row>
    <row r="47" spans="1:13" ht="14.4" thickBot="1" x14ac:dyDescent="0.35">
      <c r="A47" s="421" t="s">
        <v>1</v>
      </c>
      <c r="B47" s="63">
        <v>6.2</v>
      </c>
      <c r="C47" s="63">
        <v>7.2</v>
      </c>
      <c r="D47" s="63">
        <v>84</v>
      </c>
      <c r="E47" s="63">
        <v>473</v>
      </c>
      <c r="F47" s="63">
        <v>283.39999999999998</v>
      </c>
      <c r="G47" s="63">
        <v>24927.3</v>
      </c>
      <c r="H47" s="63">
        <v>22922.400000000001</v>
      </c>
      <c r="I47" s="63">
        <v>2599.1999999999998</v>
      </c>
      <c r="J47" s="63">
        <v>688.3</v>
      </c>
      <c r="K47" s="499">
        <v>2557.4</v>
      </c>
      <c r="L47" s="58">
        <v>54548.4</v>
      </c>
      <c r="M47" s="503">
        <v>100</v>
      </c>
    </row>
    <row r="48" spans="1:13" x14ac:dyDescent="0.3">
      <c r="A48" s="426" t="s">
        <v>283</v>
      </c>
      <c r="B48" s="428">
        <f>B47*100/$L47</f>
        <v>1.1366052899810077E-2</v>
      </c>
      <c r="C48" s="428">
        <f t="shared" ref="C48:K48" si="6">C47*100/$L47</f>
        <v>1.3199287238489121E-2</v>
      </c>
      <c r="D48" s="428">
        <f t="shared" si="6"/>
        <v>0.15399168444903974</v>
      </c>
      <c r="E48" s="428">
        <f t="shared" si="6"/>
        <v>0.86711984219518812</v>
      </c>
      <c r="F48" s="428">
        <f t="shared" si="6"/>
        <v>0.51953861158164116</v>
      </c>
      <c r="G48" s="428">
        <f t="shared" si="6"/>
        <v>45.697582330554148</v>
      </c>
      <c r="H48" s="428">
        <f t="shared" si="6"/>
        <v>42.022130804936531</v>
      </c>
      <c r="I48" s="428">
        <f t="shared" si="6"/>
        <v>4.7649426930945724</v>
      </c>
      <c r="J48" s="428">
        <f t="shared" si="6"/>
        <v>1.2618151953127865</v>
      </c>
      <c r="K48" s="428">
        <f t="shared" si="6"/>
        <v>4.6883134977377887</v>
      </c>
      <c r="L48" s="434">
        <v>100</v>
      </c>
      <c r="M48" s="492"/>
    </row>
    <row r="49" spans="1:12" x14ac:dyDescent="0.3">
      <c r="A49" s="15" t="s">
        <v>284</v>
      </c>
      <c r="B49" s="11"/>
      <c r="C49" s="423" t="s">
        <v>535</v>
      </c>
    </row>
    <row r="50" spans="1:12" ht="14.4" thickBot="1" x14ac:dyDescent="0.35">
      <c r="H50" s="17"/>
      <c r="I50" s="17"/>
      <c r="J50" s="17"/>
      <c r="K50" s="17"/>
      <c r="L50" s="17"/>
    </row>
    <row r="51" spans="1:12" ht="14.4" thickBot="1" x14ac:dyDescent="0.35">
      <c r="A51" s="782" t="s">
        <v>258</v>
      </c>
      <c r="B51" s="783"/>
      <c r="C51" s="783"/>
      <c r="D51" s="783"/>
      <c r="E51" s="783"/>
      <c r="F51" s="783"/>
      <c r="G51" s="783"/>
      <c r="H51" s="784"/>
      <c r="I51" s="18"/>
      <c r="J51" s="18"/>
      <c r="K51" s="18"/>
      <c r="L51" s="18"/>
    </row>
    <row r="52" spans="1:12" ht="30.75" customHeight="1" thickBot="1" x14ac:dyDescent="0.35">
      <c r="A52" s="142" t="s">
        <v>15</v>
      </c>
      <c r="B52" s="66" t="s">
        <v>234</v>
      </c>
      <c r="C52" s="66" t="s">
        <v>99</v>
      </c>
      <c r="D52" s="66" t="s">
        <v>235</v>
      </c>
      <c r="E52" s="66" t="s">
        <v>239</v>
      </c>
      <c r="F52" s="67" t="s">
        <v>236</v>
      </c>
      <c r="G52" s="68" t="s">
        <v>1</v>
      </c>
      <c r="H52" s="417" t="s">
        <v>283</v>
      </c>
    </row>
    <row r="53" spans="1:12" x14ac:dyDescent="0.3">
      <c r="A53" s="31" t="s">
        <v>219</v>
      </c>
      <c r="B53" s="13">
        <v>0</v>
      </c>
      <c r="C53" s="13">
        <v>0</v>
      </c>
      <c r="D53" s="13">
        <v>0</v>
      </c>
      <c r="E53" s="13">
        <v>0</v>
      </c>
      <c r="F53" s="43">
        <v>0</v>
      </c>
      <c r="G53" s="437">
        <v>0</v>
      </c>
      <c r="H53" s="471">
        <f>G53*100/G$68</f>
        <v>0</v>
      </c>
    </row>
    <row r="54" spans="1:12" x14ac:dyDescent="0.3">
      <c r="A54" s="34" t="s">
        <v>220</v>
      </c>
      <c r="B54" s="14">
        <v>0</v>
      </c>
      <c r="C54" s="14">
        <v>0</v>
      </c>
      <c r="D54" s="14">
        <v>0</v>
      </c>
      <c r="E54" s="14">
        <v>0</v>
      </c>
      <c r="F54" s="45">
        <v>0</v>
      </c>
      <c r="G54" s="437">
        <v>0</v>
      </c>
      <c r="H54" s="472">
        <f t="shared" ref="H54:H67" si="7">G54*100/G$68</f>
        <v>0</v>
      </c>
    </row>
    <row r="55" spans="1:12" x14ac:dyDescent="0.3">
      <c r="A55" s="34" t="s">
        <v>221</v>
      </c>
      <c r="B55" s="14">
        <v>0</v>
      </c>
      <c r="C55" s="14">
        <v>0</v>
      </c>
      <c r="D55" s="14">
        <v>0</v>
      </c>
      <c r="E55" s="14">
        <v>0</v>
      </c>
      <c r="F55" s="45">
        <v>0</v>
      </c>
      <c r="G55" s="437">
        <v>0</v>
      </c>
      <c r="H55" s="472">
        <f t="shared" si="7"/>
        <v>0</v>
      </c>
    </row>
    <row r="56" spans="1:12" x14ac:dyDescent="0.3">
      <c r="A56" s="34" t="s">
        <v>222</v>
      </c>
      <c r="B56" s="14">
        <v>0</v>
      </c>
      <c r="C56" s="14">
        <v>0</v>
      </c>
      <c r="D56" s="14">
        <v>0</v>
      </c>
      <c r="E56" s="14">
        <v>0</v>
      </c>
      <c r="F56" s="45">
        <v>0</v>
      </c>
      <c r="G56" s="437">
        <v>0</v>
      </c>
      <c r="H56" s="472">
        <f t="shared" si="7"/>
        <v>0</v>
      </c>
    </row>
    <row r="57" spans="1:12" x14ac:dyDescent="0.3">
      <c r="A57" s="34" t="s">
        <v>223</v>
      </c>
      <c r="B57" s="14">
        <v>0</v>
      </c>
      <c r="C57" s="14">
        <v>0</v>
      </c>
      <c r="D57" s="14">
        <v>0</v>
      </c>
      <c r="E57" s="14">
        <v>0</v>
      </c>
      <c r="F57" s="45">
        <v>0</v>
      </c>
      <c r="G57" s="437">
        <v>0</v>
      </c>
      <c r="H57" s="472">
        <f t="shared" si="7"/>
        <v>0</v>
      </c>
    </row>
    <row r="58" spans="1:12" x14ac:dyDescent="0.3">
      <c r="A58" s="34" t="s">
        <v>224</v>
      </c>
      <c r="B58" s="14">
        <v>0</v>
      </c>
      <c r="C58" s="14">
        <v>1745.7</v>
      </c>
      <c r="D58" s="14">
        <v>238</v>
      </c>
      <c r="E58" s="14">
        <v>0</v>
      </c>
      <c r="F58" s="45">
        <v>99.4</v>
      </c>
      <c r="G58" s="437">
        <v>2083.1</v>
      </c>
      <c r="H58" s="459">
        <f t="shared" si="7"/>
        <v>3.4169009556365499</v>
      </c>
    </row>
    <row r="59" spans="1:12" x14ac:dyDescent="0.3">
      <c r="A59" s="34" t="s">
        <v>225</v>
      </c>
      <c r="B59" s="14">
        <v>0</v>
      </c>
      <c r="C59" s="14">
        <v>239</v>
      </c>
      <c r="D59" s="14">
        <v>0</v>
      </c>
      <c r="E59" s="14">
        <v>0</v>
      </c>
      <c r="F59" s="45">
        <v>0</v>
      </c>
      <c r="G59" s="437">
        <v>239</v>
      </c>
      <c r="H59" s="459">
        <f t="shared" si="7"/>
        <v>0.39203078507855377</v>
      </c>
    </row>
    <row r="60" spans="1:12" x14ac:dyDescent="0.3">
      <c r="A60" s="34" t="s">
        <v>226</v>
      </c>
      <c r="B60" s="14">
        <v>0</v>
      </c>
      <c r="C60" s="14">
        <v>2116.1999999999998</v>
      </c>
      <c r="D60" s="14">
        <v>1992.5</v>
      </c>
      <c r="E60" s="14">
        <v>0</v>
      </c>
      <c r="F60" s="45">
        <v>5.0999999999999996</v>
      </c>
      <c r="G60" s="437">
        <v>4113.8</v>
      </c>
      <c r="H60" s="459">
        <f t="shared" si="7"/>
        <v>6.7478503918667556</v>
      </c>
    </row>
    <row r="61" spans="1:12" x14ac:dyDescent="0.3">
      <c r="A61" s="34" t="s">
        <v>227</v>
      </c>
      <c r="B61" s="14">
        <v>0</v>
      </c>
      <c r="C61" s="14">
        <v>1283.3</v>
      </c>
      <c r="D61" s="14">
        <v>12816.7</v>
      </c>
      <c r="E61" s="14">
        <v>0</v>
      </c>
      <c r="F61" s="45">
        <v>537</v>
      </c>
      <c r="G61" s="437">
        <v>14637</v>
      </c>
      <c r="H61" s="459">
        <f t="shared" si="7"/>
        <v>24.009015067760636</v>
      </c>
    </row>
    <row r="62" spans="1:12" x14ac:dyDescent="0.3">
      <c r="A62" s="34" t="s">
        <v>228</v>
      </c>
      <c r="B62" s="14">
        <v>0</v>
      </c>
      <c r="C62" s="14">
        <v>6190.5</v>
      </c>
      <c r="D62" s="14">
        <v>17044.599999999999</v>
      </c>
      <c r="E62" s="14">
        <v>0</v>
      </c>
      <c r="F62" s="45">
        <v>19.399999999999999</v>
      </c>
      <c r="G62" s="437">
        <v>23254.5</v>
      </c>
      <c r="H62" s="459">
        <f t="shared" si="7"/>
        <v>38.14426732890891</v>
      </c>
    </row>
    <row r="63" spans="1:12" x14ac:dyDescent="0.3">
      <c r="A63" s="34" t="s">
        <v>229</v>
      </c>
      <c r="B63" s="14">
        <v>13</v>
      </c>
      <c r="C63" s="14">
        <v>1702</v>
      </c>
      <c r="D63" s="14">
        <v>5818</v>
      </c>
      <c r="E63" s="14">
        <v>104</v>
      </c>
      <c r="F63" s="45">
        <v>14</v>
      </c>
      <c r="G63" s="437">
        <v>7651</v>
      </c>
      <c r="H63" s="459">
        <f t="shared" si="7"/>
        <v>12.549906011029352</v>
      </c>
    </row>
    <row r="64" spans="1:12" x14ac:dyDescent="0.3">
      <c r="A64" s="34" t="s">
        <v>230</v>
      </c>
      <c r="B64" s="14">
        <v>0</v>
      </c>
      <c r="C64" s="14">
        <v>2202.8000000000002</v>
      </c>
      <c r="D64" s="14">
        <v>2833.5</v>
      </c>
      <c r="E64" s="14">
        <v>0</v>
      </c>
      <c r="F64" s="45">
        <v>27.6</v>
      </c>
      <c r="G64" s="437">
        <v>5063.8999999999996</v>
      </c>
      <c r="H64" s="459">
        <f t="shared" si="7"/>
        <v>8.3062957847668972</v>
      </c>
    </row>
    <row r="65" spans="1:8" x14ac:dyDescent="0.3">
      <c r="A65" s="34" t="s">
        <v>231</v>
      </c>
      <c r="B65" s="14">
        <v>4.8</v>
      </c>
      <c r="C65" s="14">
        <v>3223</v>
      </c>
      <c r="D65" s="14">
        <v>650.5</v>
      </c>
      <c r="E65" s="14">
        <v>0</v>
      </c>
      <c r="F65" s="45">
        <v>44</v>
      </c>
      <c r="G65" s="437">
        <v>3922.3</v>
      </c>
      <c r="H65" s="459">
        <f t="shared" si="7"/>
        <v>6.4337336749523493</v>
      </c>
    </row>
    <row r="66" spans="1:8" x14ac:dyDescent="0.3">
      <c r="A66" s="34" t="s">
        <v>232</v>
      </c>
      <c r="B66" s="14">
        <v>0</v>
      </c>
      <c r="C66" s="14">
        <v>0</v>
      </c>
      <c r="D66" s="14">
        <v>0</v>
      </c>
      <c r="E66" s="14">
        <v>0</v>
      </c>
      <c r="F66" s="45">
        <v>0</v>
      </c>
      <c r="G66" s="437">
        <v>0</v>
      </c>
      <c r="H66" s="472">
        <f t="shared" si="7"/>
        <v>0</v>
      </c>
    </row>
    <row r="67" spans="1:8" ht="14.4" thickBot="1" x14ac:dyDescent="0.35">
      <c r="A67" s="40" t="s">
        <v>233</v>
      </c>
      <c r="B67" s="48">
        <v>0</v>
      </c>
      <c r="C67" s="48">
        <v>0</v>
      </c>
      <c r="D67" s="48">
        <v>0</v>
      </c>
      <c r="E67" s="126">
        <v>0</v>
      </c>
      <c r="F67" s="127">
        <v>0</v>
      </c>
      <c r="G67" s="437">
        <v>0</v>
      </c>
      <c r="H67" s="500">
        <f t="shared" si="7"/>
        <v>0</v>
      </c>
    </row>
    <row r="68" spans="1:8" ht="14.4" thickBot="1" x14ac:dyDescent="0.35">
      <c r="A68" s="421" t="s">
        <v>1</v>
      </c>
      <c r="B68" s="63">
        <v>17.8</v>
      </c>
      <c r="C68" s="63">
        <v>18702.5</v>
      </c>
      <c r="D68" s="63">
        <v>41393.800000000003</v>
      </c>
      <c r="E68" s="63">
        <v>104</v>
      </c>
      <c r="F68" s="152">
        <v>746.5</v>
      </c>
      <c r="G68" s="58">
        <v>60964.6</v>
      </c>
      <c r="H68" s="503">
        <v>100</v>
      </c>
    </row>
    <row r="69" spans="1:8" x14ac:dyDescent="0.3">
      <c r="A69" s="427" t="s">
        <v>283</v>
      </c>
      <c r="B69" s="428">
        <f>B68*100/$G68</f>
        <v>2.9197271859406935E-2</v>
      </c>
      <c r="C69" s="428">
        <f t="shared" ref="C69:F69" si="8">C68*100/$G68</f>
        <v>30.677639154525743</v>
      </c>
      <c r="D69" s="428">
        <f t="shared" si="8"/>
        <v>67.898091679433648</v>
      </c>
      <c r="E69" s="428">
        <f t="shared" si="8"/>
        <v>0.17059080187518658</v>
      </c>
      <c r="F69" s="428">
        <f t="shared" si="8"/>
        <v>1.2244810923060268</v>
      </c>
      <c r="G69" s="434">
        <v>100</v>
      </c>
      <c r="H69" s="492"/>
    </row>
    <row r="70" spans="1:8" x14ac:dyDescent="0.3">
      <c r="A70" s="15" t="s">
        <v>284</v>
      </c>
      <c r="B70" s="11"/>
    </row>
    <row r="71" spans="1:8" ht="14.4" thickBot="1" x14ac:dyDescent="0.35"/>
    <row r="72" spans="1:8" ht="26.25" customHeight="1" thickBot="1" x14ac:dyDescent="0.35">
      <c r="A72" s="792" t="s">
        <v>259</v>
      </c>
      <c r="B72" s="793"/>
      <c r="C72" s="794"/>
    </row>
    <row r="73" spans="1:8" ht="14.4" thickBot="1" x14ac:dyDescent="0.35">
      <c r="A73" s="782" t="s">
        <v>31</v>
      </c>
      <c r="B73" s="783"/>
      <c r="C73" s="133" t="s">
        <v>240</v>
      </c>
    </row>
    <row r="74" spans="1:8" ht="12.75" customHeight="1" x14ac:dyDescent="0.3">
      <c r="A74" s="803" t="s">
        <v>65</v>
      </c>
      <c r="B74" s="825"/>
      <c r="C74" s="145">
        <v>6.2</v>
      </c>
    </row>
    <row r="75" spans="1:8" ht="12.75" customHeight="1" x14ac:dyDescent="0.3">
      <c r="A75" s="778" t="s">
        <v>536</v>
      </c>
      <c r="B75" s="810"/>
      <c r="C75" s="130">
        <v>7.2</v>
      </c>
    </row>
    <row r="76" spans="1:8" ht="12.75" customHeight="1" x14ac:dyDescent="0.3">
      <c r="A76" s="778" t="s">
        <v>537</v>
      </c>
      <c r="B76" s="810"/>
      <c r="C76" s="130">
        <v>84</v>
      </c>
    </row>
    <row r="77" spans="1:8" ht="12.75" customHeight="1" x14ac:dyDescent="0.3">
      <c r="A77" s="778" t="s">
        <v>238</v>
      </c>
      <c r="B77" s="810"/>
      <c r="C77" s="130">
        <v>473</v>
      </c>
    </row>
    <row r="78" spans="1:8" ht="12.75" customHeight="1" x14ac:dyDescent="0.3">
      <c r="A78" s="778" t="s">
        <v>234</v>
      </c>
      <c r="B78" s="810"/>
      <c r="C78" s="130">
        <v>301.2</v>
      </c>
    </row>
    <row r="79" spans="1:8" ht="12.75" customHeight="1" x14ac:dyDescent="0.3">
      <c r="A79" s="778" t="s">
        <v>99</v>
      </c>
      <c r="B79" s="810"/>
      <c r="C79" s="130">
        <v>43629.8</v>
      </c>
    </row>
    <row r="80" spans="1:8" ht="12.75" customHeight="1" x14ac:dyDescent="0.3">
      <c r="A80" s="778" t="s">
        <v>235</v>
      </c>
      <c r="B80" s="810"/>
      <c r="C80" s="130">
        <v>64316.2</v>
      </c>
    </row>
    <row r="81" spans="1:3" ht="12.75" customHeight="1" x14ac:dyDescent="0.3">
      <c r="A81" s="778" t="s">
        <v>239</v>
      </c>
      <c r="B81" s="810"/>
      <c r="C81" s="130">
        <v>2703.2</v>
      </c>
    </row>
    <row r="82" spans="1:3" ht="12.75" customHeight="1" x14ac:dyDescent="0.3">
      <c r="A82" s="778" t="s">
        <v>241</v>
      </c>
      <c r="B82" s="810"/>
      <c r="C82" s="130">
        <v>688.3</v>
      </c>
    </row>
    <row r="83" spans="1:3" ht="13.5" customHeight="1" thickBot="1" x14ac:dyDescent="0.35">
      <c r="A83" s="811" t="s">
        <v>236</v>
      </c>
      <c r="B83" s="812"/>
      <c r="C83" s="131">
        <v>3303.88</v>
      </c>
    </row>
    <row r="84" spans="1:3" ht="14.4" thickBot="1" x14ac:dyDescent="0.35">
      <c r="A84" s="813" t="s">
        <v>237</v>
      </c>
      <c r="B84" s="814"/>
      <c r="C84" s="132">
        <f>SUM(C74:C83)</f>
        <v>115512.98000000001</v>
      </c>
    </row>
    <row r="85" spans="1:3" x14ac:dyDescent="0.3">
      <c r="A85" s="15" t="s">
        <v>284</v>
      </c>
      <c r="B85" s="11"/>
      <c r="C85" s="423" t="s">
        <v>535</v>
      </c>
    </row>
  </sheetData>
  <mergeCells count="18">
    <mergeCell ref="K2:O2"/>
    <mergeCell ref="F2:I2"/>
    <mergeCell ref="A30:M30"/>
    <mergeCell ref="A51:H51"/>
    <mergeCell ref="A2:E2"/>
    <mergeCell ref="A79:B79"/>
    <mergeCell ref="A72:C72"/>
    <mergeCell ref="A73:B73"/>
    <mergeCell ref="A74:B74"/>
    <mergeCell ref="A75:B75"/>
    <mergeCell ref="A76:B76"/>
    <mergeCell ref="A77:B77"/>
    <mergeCell ref="A78:B78"/>
    <mergeCell ref="A80:B80"/>
    <mergeCell ref="A81:B81"/>
    <mergeCell ref="A82:B82"/>
    <mergeCell ref="A83:B83"/>
    <mergeCell ref="A84:B84"/>
  </mergeCells>
  <pageMargins left="0.75" right="0.75" top="1" bottom="1" header="0" footer="0"/>
  <pageSetup scale="66"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84"/>
  <sheetViews>
    <sheetView showGridLines="0" workbookViewId="0"/>
  </sheetViews>
  <sheetFormatPr baseColWidth="10" defaultColWidth="11.44140625" defaultRowHeight="13.8" x14ac:dyDescent="0.3"/>
  <cols>
    <col min="1" max="1" width="15" style="10" customWidth="1"/>
    <col min="2" max="3" width="10.5546875" style="10" customWidth="1"/>
    <col min="4" max="4" width="9.109375" style="10" customWidth="1"/>
    <col min="5" max="5" width="12" style="10" customWidth="1"/>
    <col min="6" max="6" width="9.6640625" style="10" customWidth="1"/>
    <col min="7" max="7" width="9.88671875" style="10" customWidth="1"/>
    <col min="8" max="8" width="9.6640625" style="10" customWidth="1"/>
    <col min="9" max="9" width="11" style="10" customWidth="1"/>
    <col min="10" max="10" width="8.5546875" style="10" customWidth="1"/>
    <col min="11" max="11" width="14.5546875" style="10" customWidth="1"/>
    <col min="12" max="12" width="10.5546875" style="10" customWidth="1"/>
    <col min="13" max="13" width="10.33203125" style="10" customWidth="1"/>
    <col min="14" max="14" width="10.109375" style="10" customWidth="1"/>
    <col min="15" max="15" width="11" style="10" customWidth="1"/>
    <col min="16" max="16384" width="11.44140625" style="10"/>
  </cols>
  <sheetData>
    <row r="1" spans="1:15" ht="14.4" thickBot="1" x14ac:dyDescent="0.35"/>
    <row r="2" spans="1:15" ht="18" customHeight="1" thickBot="1" x14ac:dyDescent="0.35">
      <c r="A2" s="792" t="s">
        <v>350</v>
      </c>
      <c r="B2" s="793"/>
      <c r="C2" s="793"/>
      <c r="D2" s="793"/>
      <c r="E2" s="794"/>
      <c r="F2" s="792" t="s">
        <v>329</v>
      </c>
      <c r="G2" s="793"/>
      <c r="H2" s="793"/>
      <c r="I2" s="794"/>
      <c r="J2" s="12"/>
      <c r="K2" s="792" t="s">
        <v>351</v>
      </c>
      <c r="L2" s="793"/>
      <c r="M2" s="793"/>
      <c r="N2" s="793"/>
      <c r="O2" s="794"/>
    </row>
    <row r="3" spans="1:15" ht="26.25" customHeight="1" thickBot="1" x14ac:dyDescent="0.35">
      <c r="A3" s="75" t="s">
        <v>15</v>
      </c>
      <c r="B3" s="76" t="s">
        <v>3</v>
      </c>
      <c r="C3" s="76" t="s">
        <v>509</v>
      </c>
      <c r="D3" s="150" t="s">
        <v>356</v>
      </c>
      <c r="E3" s="68" t="s">
        <v>1</v>
      </c>
      <c r="F3" s="76" t="s">
        <v>3</v>
      </c>
      <c r="G3" s="76" t="s">
        <v>509</v>
      </c>
      <c r="H3" s="150" t="s">
        <v>356</v>
      </c>
      <c r="I3" s="68" t="s">
        <v>1</v>
      </c>
      <c r="J3" s="12"/>
      <c r="K3" s="75" t="s">
        <v>15</v>
      </c>
      <c r="L3" s="76" t="s">
        <v>3</v>
      </c>
      <c r="M3" s="76" t="s">
        <v>509</v>
      </c>
      <c r="N3" s="150" t="s">
        <v>356</v>
      </c>
      <c r="O3" s="68" t="s">
        <v>1</v>
      </c>
    </row>
    <row r="4" spans="1:15" x14ac:dyDescent="0.3">
      <c r="A4" s="153" t="s">
        <v>219</v>
      </c>
      <c r="B4" s="171">
        <v>23.5</v>
      </c>
      <c r="C4" s="171">
        <v>0</v>
      </c>
      <c r="D4" s="180">
        <v>0</v>
      </c>
      <c r="E4" s="173">
        <f>SUM(B4:D4)</f>
        <v>23.5</v>
      </c>
      <c r="F4" s="344">
        <v>0</v>
      </c>
      <c r="G4" s="344">
        <v>0</v>
      </c>
      <c r="H4" s="352">
        <v>0</v>
      </c>
      <c r="I4" s="346">
        <f>SUM(F4:H4)</f>
        <v>0</v>
      </c>
      <c r="J4" s="12"/>
      <c r="K4" s="31" t="s">
        <v>219</v>
      </c>
      <c r="L4" s="174">
        <v>0</v>
      </c>
      <c r="M4" s="175">
        <v>0</v>
      </c>
      <c r="N4" s="175">
        <v>0</v>
      </c>
      <c r="O4" s="85">
        <f>SUM(L4:N4)</f>
        <v>0</v>
      </c>
    </row>
    <row r="5" spans="1:15" x14ac:dyDescent="0.3">
      <c r="A5" s="44" t="s">
        <v>220</v>
      </c>
      <c r="B5" s="161">
        <v>2</v>
      </c>
      <c r="C5" s="123">
        <v>0</v>
      </c>
      <c r="D5" s="162">
        <v>0</v>
      </c>
      <c r="E5" s="60">
        <f>SUM(B5:D5)</f>
        <v>2</v>
      </c>
      <c r="F5" s="333">
        <v>0</v>
      </c>
      <c r="G5" s="336">
        <v>0</v>
      </c>
      <c r="H5" s="335">
        <v>0</v>
      </c>
      <c r="I5" s="317">
        <f>SUM(F5:H5)</f>
        <v>0</v>
      </c>
      <c r="J5" s="12"/>
      <c r="K5" s="34" t="s">
        <v>220</v>
      </c>
      <c r="L5" s="123">
        <v>0</v>
      </c>
      <c r="M5" s="124">
        <v>0</v>
      </c>
      <c r="N5" s="124">
        <v>0</v>
      </c>
      <c r="O5" s="85">
        <f>SUM(L5:N5)</f>
        <v>0</v>
      </c>
    </row>
    <row r="6" spans="1:15" x14ac:dyDescent="0.3">
      <c r="A6" s="44" t="s">
        <v>221</v>
      </c>
      <c r="B6" s="161">
        <v>60.4</v>
      </c>
      <c r="C6" s="123">
        <v>0</v>
      </c>
      <c r="D6" s="162">
        <v>0</v>
      </c>
      <c r="E6" s="60">
        <f t="shared" ref="E6:E18" si="0">SUM(B6:D6)</f>
        <v>60.4</v>
      </c>
      <c r="F6" s="333">
        <v>0</v>
      </c>
      <c r="G6" s="336">
        <v>0</v>
      </c>
      <c r="H6" s="335">
        <v>0</v>
      </c>
      <c r="I6" s="317">
        <f t="shared" ref="I6:I18" si="1">SUM(F6:H6)</f>
        <v>0</v>
      </c>
      <c r="J6" s="12"/>
      <c r="K6" s="34" t="s">
        <v>221</v>
      </c>
      <c r="L6" s="123">
        <v>0</v>
      </c>
      <c r="M6" s="125">
        <v>0</v>
      </c>
      <c r="N6" s="125">
        <v>0</v>
      </c>
      <c r="O6" s="85">
        <f t="shared" ref="O6:O18" si="2">SUM(L6:N6)</f>
        <v>0</v>
      </c>
    </row>
    <row r="7" spans="1:15" x14ac:dyDescent="0.3">
      <c r="A7" s="44" t="s">
        <v>222</v>
      </c>
      <c r="B7" s="161">
        <v>125.5</v>
      </c>
      <c r="C7" s="123">
        <v>0</v>
      </c>
      <c r="D7" s="162">
        <v>0</v>
      </c>
      <c r="E7" s="60">
        <f t="shared" si="0"/>
        <v>125.5</v>
      </c>
      <c r="F7" s="333">
        <v>0</v>
      </c>
      <c r="G7" s="336">
        <v>0</v>
      </c>
      <c r="H7" s="335">
        <v>0</v>
      </c>
      <c r="I7" s="317">
        <f t="shared" si="1"/>
        <v>0</v>
      </c>
      <c r="J7" s="12"/>
      <c r="K7" s="34" t="s">
        <v>222</v>
      </c>
      <c r="L7" s="123">
        <v>0</v>
      </c>
      <c r="M7" s="125">
        <v>10</v>
      </c>
      <c r="N7" s="125">
        <v>0</v>
      </c>
      <c r="O7" s="85">
        <f t="shared" si="2"/>
        <v>10</v>
      </c>
    </row>
    <row r="8" spans="1:15" x14ac:dyDescent="0.3">
      <c r="A8" s="44" t="s">
        <v>223</v>
      </c>
      <c r="B8" s="163">
        <v>944.4</v>
      </c>
      <c r="C8" s="123">
        <v>70</v>
      </c>
      <c r="D8" s="162">
        <v>0</v>
      </c>
      <c r="E8" s="60">
        <f t="shared" si="0"/>
        <v>1014.4</v>
      </c>
      <c r="F8" s="337">
        <v>512.83000000000004</v>
      </c>
      <c r="G8" s="336">
        <v>153</v>
      </c>
      <c r="H8" s="335">
        <v>0</v>
      </c>
      <c r="I8" s="317">
        <f t="shared" si="1"/>
        <v>665.83</v>
      </c>
      <c r="J8" s="12"/>
      <c r="K8" s="34" t="s">
        <v>223</v>
      </c>
      <c r="L8" s="123">
        <v>22.7</v>
      </c>
      <c r="M8" s="125">
        <v>128.6</v>
      </c>
      <c r="N8" s="125">
        <v>0</v>
      </c>
      <c r="O8" s="85">
        <f t="shared" si="2"/>
        <v>151.29999999999998</v>
      </c>
    </row>
    <row r="9" spans="1:15" x14ac:dyDescent="0.3">
      <c r="A9" s="34" t="s">
        <v>224</v>
      </c>
      <c r="B9" s="164">
        <v>76.8</v>
      </c>
      <c r="C9" s="123">
        <v>6</v>
      </c>
      <c r="D9" s="162">
        <v>0</v>
      </c>
      <c r="E9" s="60">
        <f t="shared" si="0"/>
        <v>82.8</v>
      </c>
      <c r="F9" s="338">
        <v>35.42</v>
      </c>
      <c r="G9" s="336">
        <v>15.8</v>
      </c>
      <c r="H9" s="335">
        <v>0</v>
      </c>
      <c r="I9" s="317">
        <f t="shared" si="1"/>
        <v>51.22</v>
      </c>
      <c r="J9" s="12"/>
      <c r="K9" s="34" t="s">
        <v>224</v>
      </c>
      <c r="L9" s="123">
        <v>0</v>
      </c>
      <c r="M9" s="125">
        <v>960.1</v>
      </c>
      <c r="N9" s="125">
        <v>0</v>
      </c>
      <c r="O9" s="85">
        <f t="shared" si="2"/>
        <v>960.1</v>
      </c>
    </row>
    <row r="10" spans="1:15" x14ac:dyDescent="0.3">
      <c r="A10" s="44" t="s">
        <v>225</v>
      </c>
      <c r="B10" s="165">
        <v>32.200000000000003</v>
      </c>
      <c r="C10" s="123">
        <v>0</v>
      </c>
      <c r="D10" s="162">
        <v>0</v>
      </c>
      <c r="E10" s="60">
        <f t="shared" si="0"/>
        <v>32.200000000000003</v>
      </c>
      <c r="F10" s="339">
        <v>0</v>
      </c>
      <c r="G10" s="336">
        <v>0</v>
      </c>
      <c r="H10" s="335">
        <v>0</v>
      </c>
      <c r="I10" s="317">
        <f t="shared" si="1"/>
        <v>0</v>
      </c>
      <c r="J10" s="12"/>
      <c r="K10" s="34" t="s">
        <v>225</v>
      </c>
      <c r="L10" s="123">
        <v>0</v>
      </c>
      <c r="M10" s="125">
        <v>0</v>
      </c>
      <c r="N10" s="125">
        <v>0</v>
      </c>
      <c r="O10" s="85">
        <f t="shared" si="2"/>
        <v>0</v>
      </c>
    </row>
    <row r="11" spans="1:15" x14ac:dyDescent="0.3">
      <c r="A11" s="44" t="s">
        <v>226</v>
      </c>
      <c r="B11" s="161">
        <v>510.8</v>
      </c>
      <c r="C11" s="123">
        <v>654.6</v>
      </c>
      <c r="D11" s="162">
        <v>0</v>
      </c>
      <c r="E11" s="60">
        <f t="shared" si="0"/>
        <v>1165.4000000000001</v>
      </c>
      <c r="F11" s="333">
        <v>192.73</v>
      </c>
      <c r="G11" s="336">
        <v>598.29</v>
      </c>
      <c r="H11" s="335">
        <v>0</v>
      </c>
      <c r="I11" s="317">
        <f t="shared" si="1"/>
        <v>791.02</v>
      </c>
      <c r="J11" s="12"/>
      <c r="K11" s="34" t="s">
        <v>226</v>
      </c>
      <c r="L11" s="123">
        <v>0</v>
      </c>
      <c r="M11" s="125">
        <v>2122.1</v>
      </c>
      <c r="N11" s="125">
        <v>111</v>
      </c>
      <c r="O11" s="85">
        <f t="shared" si="2"/>
        <v>2233.1</v>
      </c>
    </row>
    <row r="12" spans="1:15" x14ac:dyDescent="0.3">
      <c r="A12" s="44" t="s">
        <v>227</v>
      </c>
      <c r="B12" s="161">
        <v>952.1</v>
      </c>
      <c r="C12" s="123">
        <v>7394.4</v>
      </c>
      <c r="D12" s="162">
        <v>691.9</v>
      </c>
      <c r="E12" s="60">
        <f t="shared" si="0"/>
        <v>9038.4</v>
      </c>
      <c r="F12" s="333">
        <v>512.14</v>
      </c>
      <c r="G12" s="336">
        <v>3618.9</v>
      </c>
      <c r="H12" s="335">
        <v>230.08</v>
      </c>
      <c r="I12" s="317">
        <f t="shared" si="1"/>
        <v>4361.12</v>
      </c>
      <c r="J12" s="12"/>
      <c r="K12" s="34" t="s">
        <v>227</v>
      </c>
      <c r="L12" s="123">
        <v>591.1</v>
      </c>
      <c r="M12" s="125">
        <v>7251.1</v>
      </c>
      <c r="N12" s="125">
        <v>6496.62</v>
      </c>
      <c r="O12" s="85">
        <f t="shared" si="2"/>
        <v>14338.82</v>
      </c>
    </row>
    <row r="13" spans="1:15" x14ac:dyDescent="0.3">
      <c r="A13" s="44" t="s">
        <v>228</v>
      </c>
      <c r="B13" s="123">
        <v>4123.6000000000004</v>
      </c>
      <c r="C13" s="123">
        <v>2060.61</v>
      </c>
      <c r="D13" s="162">
        <v>2344.79</v>
      </c>
      <c r="E13" s="60">
        <f t="shared" si="0"/>
        <v>8529</v>
      </c>
      <c r="F13" s="336">
        <v>1428.61</v>
      </c>
      <c r="G13" s="336">
        <v>5029.03</v>
      </c>
      <c r="H13" s="335">
        <v>396.7</v>
      </c>
      <c r="I13" s="317">
        <f t="shared" si="1"/>
        <v>6854.3399999999992</v>
      </c>
      <c r="J13" s="12"/>
      <c r="K13" s="34" t="s">
        <v>228</v>
      </c>
      <c r="L13" s="123">
        <v>0</v>
      </c>
      <c r="M13" s="125">
        <v>0</v>
      </c>
      <c r="N13" s="125">
        <v>34776.9</v>
      </c>
      <c r="O13" s="85">
        <f t="shared" si="2"/>
        <v>34776.9</v>
      </c>
    </row>
    <row r="14" spans="1:15" x14ac:dyDescent="0.3">
      <c r="A14" s="44" t="s">
        <v>487</v>
      </c>
      <c r="B14" s="161">
        <v>945.2</v>
      </c>
      <c r="C14" s="123">
        <v>2007.8</v>
      </c>
      <c r="D14" s="162">
        <v>1272.7</v>
      </c>
      <c r="E14" s="60">
        <f t="shared" si="0"/>
        <v>4225.7</v>
      </c>
      <c r="F14" s="333">
        <v>1323.74</v>
      </c>
      <c r="G14" s="336">
        <v>1351.74</v>
      </c>
      <c r="H14" s="335">
        <v>35.04</v>
      </c>
      <c r="I14" s="317">
        <f t="shared" si="1"/>
        <v>2710.52</v>
      </c>
      <c r="J14" s="12"/>
      <c r="K14" s="34" t="s">
        <v>229</v>
      </c>
      <c r="L14" s="123">
        <v>800.9</v>
      </c>
      <c r="M14" s="125">
        <v>2123</v>
      </c>
      <c r="N14" s="125">
        <v>15620.7</v>
      </c>
      <c r="O14" s="85">
        <f t="shared" si="2"/>
        <v>18544.600000000002</v>
      </c>
    </row>
    <row r="15" spans="1:15" x14ac:dyDescent="0.3">
      <c r="A15" s="44" t="s">
        <v>230</v>
      </c>
      <c r="B15" s="163">
        <v>51.1</v>
      </c>
      <c r="C15" s="163">
        <v>478.2</v>
      </c>
      <c r="D15" s="181">
        <v>3156.4</v>
      </c>
      <c r="E15" s="60">
        <f t="shared" si="0"/>
        <v>3685.7</v>
      </c>
      <c r="F15" s="337">
        <v>41.01</v>
      </c>
      <c r="G15" s="337">
        <v>239.89</v>
      </c>
      <c r="H15" s="340">
        <v>0</v>
      </c>
      <c r="I15" s="317">
        <f t="shared" si="1"/>
        <v>280.89999999999998</v>
      </c>
      <c r="J15" s="12"/>
      <c r="K15" s="34" t="s">
        <v>230</v>
      </c>
      <c r="L15" s="174">
        <v>0</v>
      </c>
      <c r="M15" s="175">
        <v>27.93</v>
      </c>
      <c r="N15" s="175">
        <v>3101.67</v>
      </c>
      <c r="O15" s="85">
        <f t="shared" si="2"/>
        <v>3129.6</v>
      </c>
    </row>
    <row r="16" spans="1:15" x14ac:dyDescent="0.3">
      <c r="A16" s="44" t="s">
        <v>231</v>
      </c>
      <c r="B16" s="123">
        <v>1586.6</v>
      </c>
      <c r="C16" s="123">
        <v>0</v>
      </c>
      <c r="D16" s="162">
        <v>450.1</v>
      </c>
      <c r="E16" s="60">
        <f t="shared" si="0"/>
        <v>2036.6999999999998</v>
      </c>
      <c r="F16" s="336">
        <v>339.72</v>
      </c>
      <c r="G16" s="336">
        <v>449.11</v>
      </c>
      <c r="H16" s="335">
        <v>109.4</v>
      </c>
      <c r="I16" s="317">
        <f t="shared" si="1"/>
        <v>898.23</v>
      </c>
      <c r="J16" s="12"/>
      <c r="K16" s="34" t="s">
        <v>231</v>
      </c>
      <c r="L16" s="123">
        <v>0</v>
      </c>
      <c r="M16" s="124">
        <v>0</v>
      </c>
      <c r="N16" s="124">
        <v>1424.8</v>
      </c>
      <c r="O16" s="85">
        <f t="shared" si="2"/>
        <v>1424.8</v>
      </c>
    </row>
    <row r="17" spans="1:15" x14ac:dyDescent="0.3">
      <c r="A17" s="44" t="s">
        <v>232</v>
      </c>
      <c r="B17" s="161">
        <v>267.5</v>
      </c>
      <c r="C17" s="123">
        <v>233</v>
      </c>
      <c r="D17" s="162">
        <v>0</v>
      </c>
      <c r="E17" s="60">
        <f t="shared" si="0"/>
        <v>500.5</v>
      </c>
      <c r="F17" s="333">
        <v>269.18</v>
      </c>
      <c r="G17" s="336">
        <v>185.09</v>
      </c>
      <c r="H17" s="335">
        <v>0</v>
      </c>
      <c r="I17" s="317">
        <f t="shared" si="1"/>
        <v>454.27</v>
      </c>
      <c r="J17" s="12"/>
      <c r="K17" s="34" t="s">
        <v>232</v>
      </c>
      <c r="L17" s="123">
        <v>0</v>
      </c>
      <c r="M17" s="125">
        <v>0</v>
      </c>
      <c r="N17" s="125">
        <v>0</v>
      </c>
      <c r="O17" s="85">
        <f t="shared" si="2"/>
        <v>0</v>
      </c>
    </row>
    <row r="18" spans="1:15" ht="14.4" thickBot="1" x14ac:dyDescent="0.35">
      <c r="A18" s="99" t="s">
        <v>233</v>
      </c>
      <c r="B18" s="168">
        <v>0</v>
      </c>
      <c r="C18" s="169">
        <v>23.6</v>
      </c>
      <c r="D18" s="170">
        <v>0</v>
      </c>
      <c r="E18" s="102">
        <f t="shared" si="0"/>
        <v>23.6</v>
      </c>
      <c r="F18" s="341">
        <v>0</v>
      </c>
      <c r="G18" s="342">
        <v>0</v>
      </c>
      <c r="H18" s="343">
        <v>0</v>
      </c>
      <c r="I18" s="331">
        <f t="shared" si="1"/>
        <v>0</v>
      </c>
      <c r="J18" s="12"/>
      <c r="K18" s="40" t="s">
        <v>233</v>
      </c>
      <c r="L18" s="123">
        <v>0</v>
      </c>
      <c r="M18" s="125">
        <v>0</v>
      </c>
      <c r="N18" s="125">
        <v>0</v>
      </c>
      <c r="O18" s="85">
        <f t="shared" si="2"/>
        <v>0</v>
      </c>
    </row>
    <row r="19" spans="1:15" ht="14.4" thickBot="1" x14ac:dyDescent="0.35">
      <c r="A19" s="129" t="s">
        <v>237</v>
      </c>
      <c r="B19" s="108">
        <f t="shared" ref="B19:I19" si="3">SUM(B4:B18)</f>
        <v>9701.7000000000007</v>
      </c>
      <c r="C19" s="109">
        <f t="shared" si="3"/>
        <v>12928.210000000001</v>
      </c>
      <c r="D19" s="109">
        <f t="shared" si="3"/>
        <v>7915.8900000000012</v>
      </c>
      <c r="E19" s="128">
        <f t="shared" si="3"/>
        <v>30545.8</v>
      </c>
      <c r="F19" s="328">
        <f t="shared" si="3"/>
        <v>4655.38</v>
      </c>
      <c r="G19" s="329">
        <f t="shared" si="3"/>
        <v>11640.85</v>
      </c>
      <c r="H19" s="329">
        <f t="shared" si="3"/>
        <v>771.21999999999991</v>
      </c>
      <c r="I19" s="330">
        <f t="shared" si="3"/>
        <v>17067.45</v>
      </c>
      <c r="J19" s="12"/>
      <c r="K19" s="110" t="s">
        <v>237</v>
      </c>
      <c r="L19" s="56">
        <f>SUM(L4:L18)</f>
        <v>1414.7</v>
      </c>
      <c r="M19" s="111">
        <f>SUM(M4:M18)</f>
        <v>12622.830000000002</v>
      </c>
      <c r="N19" s="111">
        <f>SUM(N4:N18)</f>
        <v>61531.69</v>
      </c>
      <c r="O19" s="112">
        <f>SUM(O4:O18)</f>
        <v>75569.220000000016</v>
      </c>
    </row>
    <row r="20" spans="1:15" s="287" customFormat="1" ht="14.4" thickBot="1" x14ac:dyDescent="0.35">
      <c r="A20" s="486" t="s">
        <v>283</v>
      </c>
      <c r="B20" s="504">
        <f>(B19/E19)*100</f>
        <v>31.761158653562848</v>
      </c>
      <c r="C20" s="504">
        <f>(C19/E19)*100</f>
        <v>42.324018359316177</v>
      </c>
      <c r="D20" s="504">
        <f>(D19/E19)*100</f>
        <v>25.914822987120985</v>
      </c>
      <c r="E20" s="483"/>
      <c r="F20" s="504">
        <f>(F19/I19)*100</f>
        <v>27.276365244954576</v>
      </c>
      <c r="G20" s="504">
        <f>(G19/I19)*100</f>
        <v>68.204974966969289</v>
      </c>
      <c r="H20" s="504">
        <f>(H19/I19)*100</f>
        <v>4.5186597880761328</v>
      </c>
      <c r="I20" s="510">
        <f>(I19/E19)*100</f>
        <v>55.874948438083152</v>
      </c>
      <c r="J20" s="285"/>
      <c r="K20" s="486" t="s">
        <v>283</v>
      </c>
      <c r="L20" s="504">
        <f>(L19/O19)*100</f>
        <v>1.8720584915392797</v>
      </c>
      <c r="M20" s="504">
        <f>(M19/O19)*100</f>
        <v>16.703665857607103</v>
      </c>
      <c r="N20" s="504">
        <f>(N19/O19)*100</f>
        <v>81.424275650853602</v>
      </c>
      <c r="O20" s="286"/>
    </row>
    <row r="21" spans="1:15" x14ac:dyDescent="0.3">
      <c r="A21" s="15" t="s">
        <v>284</v>
      </c>
      <c r="B21" s="11"/>
      <c r="K21" s="15" t="s">
        <v>284</v>
      </c>
      <c r="L21" s="11"/>
    </row>
    <row r="22" spans="1:15" x14ac:dyDescent="0.3">
      <c r="A22" s="208" t="s">
        <v>489</v>
      </c>
      <c r="B22" s="11"/>
      <c r="K22" s="15"/>
      <c r="L22" s="11"/>
    </row>
    <row r="23" spans="1:15" x14ac:dyDescent="0.3">
      <c r="A23" s="307" t="s">
        <v>518</v>
      </c>
      <c r="B23" s="11"/>
      <c r="K23" s="15"/>
      <c r="L23" s="11"/>
    </row>
    <row r="24" spans="1:15" x14ac:dyDescent="0.3">
      <c r="A24" s="144" t="s">
        <v>488</v>
      </c>
      <c r="B24" s="11"/>
      <c r="H24" s="149"/>
      <c r="I24" s="11"/>
    </row>
    <row r="25" spans="1:15" x14ac:dyDescent="0.3">
      <c r="A25" s="144" t="s">
        <v>293</v>
      </c>
      <c r="B25" s="11"/>
      <c r="H25" s="149"/>
      <c r="I25" s="11"/>
    </row>
    <row r="26" spans="1:15" x14ac:dyDescent="0.3">
      <c r="A26" s="144" t="s">
        <v>294</v>
      </c>
      <c r="B26" s="11"/>
      <c r="H26" s="149"/>
      <c r="I26" s="11"/>
    </row>
    <row r="27" spans="1:15" x14ac:dyDescent="0.3">
      <c r="A27" s="516" t="s">
        <v>539</v>
      </c>
      <c r="B27" s="516"/>
      <c r="C27" s="517"/>
      <c r="H27" s="149"/>
      <c r="I27" s="11"/>
    </row>
    <row r="28" spans="1:15" ht="14.4" thickBot="1" x14ac:dyDescent="0.35">
      <c r="A28" s="149"/>
      <c r="B28" s="11"/>
    </row>
    <row r="29" spans="1:15" ht="14.4" thickBot="1" x14ac:dyDescent="0.35">
      <c r="A29" s="782" t="s">
        <v>260</v>
      </c>
      <c r="B29" s="783"/>
      <c r="C29" s="783"/>
      <c r="D29" s="783"/>
      <c r="E29" s="783"/>
      <c r="F29" s="783"/>
      <c r="G29" s="783"/>
      <c r="H29" s="783"/>
      <c r="I29" s="783"/>
      <c r="J29" s="783"/>
      <c r="K29" s="783"/>
      <c r="L29" s="783"/>
      <c r="M29" s="784"/>
    </row>
    <row r="30" spans="1:15" ht="24.6" thickBot="1" x14ac:dyDescent="0.35">
      <c r="A30" s="142" t="s">
        <v>15</v>
      </c>
      <c r="B30" s="66" t="s">
        <v>65</v>
      </c>
      <c r="C30" s="66" t="s">
        <v>536</v>
      </c>
      <c r="D30" s="66" t="s">
        <v>537</v>
      </c>
      <c r="E30" s="66" t="s">
        <v>238</v>
      </c>
      <c r="F30" s="66" t="s">
        <v>234</v>
      </c>
      <c r="G30" s="66" t="s">
        <v>99</v>
      </c>
      <c r="H30" s="66" t="s">
        <v>235</v>
      </c>
      <c r="I30" s="66" t="s">
        <v>239</v>
      </c>
      <c r="J30" s="66" t="s">
        <v>241</v>
      </c>
      <c r="K30" s="66" t="s">
        <v>236</v>
      </c>
      <c r="L30" s="70" t="s">
        <v>1</v>
      </c>
      <c r="M30" s="417" t="s">
        <v>283</v>
      </c>
    </row>
    <row r="31" spans="1:15" x14ac:dyDescent="0.3">
      <c r="A31" s="31" t="s">
        <v>219</v>
      </c>
      <c r="B31" s="13">
        <v>0</v>
      </c>
      <c r="C31" s="13">
        <v>0</v>
      </c>
      <c r="D31" s="13">
        <v>1.5</v>
      </c>
      <c r="E31" s="13">
        <v>0.7</v>
      </c>
      <c r="F31" s="13">
        <v>0</v>
      </c>
      <c r="G31" s="13">
        <v>14.1</v>
      </c>
      <c r="H31" s="13">
        <v>0</v>
      </c>
      <c r="I31" s="13">
        <v>0</v>
      </c>
      <c r="J31" s="13">
        <v>0</v>
      </c>
      <c r="K31" s="43">
        <v>7.2</v>
      </c>
      <c r="L31" s="511">
        <v>23.5</v>
      </c>
      <c r="M31" s="458">
        <f>L31*100/L$46</f>
        <v>7.6933653726535239E-2</v>
      </c>
    </row>
    <row r="32" spans="1:15" x14ac:dyDescent="0.3">
      <c r="A32" s="34" t="s">
        <v>220</v>
      </c>
      <c r="B32" s="14">
        <v>0</v>
      </c>
      <c r="C32" s="14">
        <v>2</v>
      </c>
      <c r="D32" s="14">
        <v>0</v>
      </c>
      <c r="E32" s="14">
        <v>0</v>
      </c>
      <c r="F32" s="14">
        <v>0</v>
      </c>
      <c r="G32" s="14">
        <v>0</v>
      </c>
      <c r="H32" s="14">
        <v>0</v>
      </c>
      <c r="I32" s="14">
        <v>0</v>
      </c>
      <c r="J32" s="14">
        <v>0</v>
      </c>
      <c r="K32" s="45">
        <v>0</v>
      </c>
      <c r="L32" s="437">
        <v>2</v>
      </c>
      <c r="M32" s="459">
        <f t="shared" ref="M32:M45" si="4">L32*100/L$46</f>
        <v>6.5475449980029986E-3</v>
      </c>
    </row>
    <row r="33" spans="1:13" x14ac:dyDescent="0.3">
      <c r="A33" s="34" t="s">
        <v>221</v>
      </c>
      <c r="B33" s="14">
        <v>0</v>
      </c>
      <c r="C33" s="14">
        <v>0.6</v>
      </c>
      <c r="D33" s="14">
        <v>2.4</v>
      </c>
      <c r="E33" s="14">
        <v>0.5</v>
      </c>
      <c r="F33" s="14">
        <v>0</v>
      </c>
      <c r="G33" s="14">
        <v>0</v>
      </c>
      <c r="H33" s="14">
        <v>0</v>
      </c>
      <c r="I33" s="14">
        <v>0</v>
      </c>
      <c r="J33" s="14">
        <v>0</v>
      </c>
      <c r="K33" s="45">
        <v>56.9</v>
      </c>
      <c r="L33" s="437">
        <v>60.4</v>
      </c>
      <c r="M33" s="459">
        <f t="shared" si="4"/>
        <v>0.19773585893969056</v>
      </c>
    </row>
    <row r="34" spans="1:13" x14ac:dyDescent="0.3">
      <c r="A34" s="34" t="s">
        <v>222</v>
      </c>
      <c r="B34" s="14">
        <v>1.6</v>
      </c>
      <c r="C34" s="14">
        <v>0</v>
      </c>
      <c r="D34" s="14">
        <v>74.400000000000006</v>
      </c>
      <c r="E34" s="14">
        <v>14.8</v>
      </c>
      <c r="F34" s="14">
        <v>0</v>
      </c>
      <c r="G34" s="14">
        <v>10.199999999999999</v>
      </c>
      <c r="H34" s="14">
        <v>0</v>
      </c>
      <c r="I34" s="14">
        <v>0</v>
      </c>
      <c r="J34" s="14">
        <v>0</v>
      </c>
      <c r="K34" s="45">
        <v>24.5</v>
      </c>
      <c r="L34" s="437">
        <v>125.5</v>
      </c>
      <c r="M34" s="459">
        <f t="shared" si="4"/>
        <v>0.41085844862468818</v>
      </c>
    </row>
    <row r="35" spans="1:13" x14ac:dyDescent="0.3">
      <c r="A35" s="34" t="s">
        <v>223</v>
      </c>
      <c r="B35" s="14">
        <v>809</v>
      </c>
      <c r="C35" s="14">
        <v>0</v>
      </c>
      <c r="D35" s="14">
        <v>3.7</v>
      </c>
      <c r="E35" s="14">
        <v>52.1</v>
      </c>
      <c r="F35" s="14">
        <v>0</v>
      </c>
      <c r="G35" s="14">
        <v>6.2</v>
      </c>
      <c r="H35" s="14"/>
      <c r="I35" s="14"/>
      <c r="J35" s="14"/>
      <c r="K35" s="45">
        <v>143.4</v>
      </c>
      <c r="L35" s="437">
        <v>1014.4</v>
      </c>
      <c r="M35" s="459">
        <f t="shared" si="4"/>
        <v>3.3209148229871213</v>
      </c>
    </row>
    <row r="36" spans="1:13" x14ac:dyDescent="0.3">
      <c r="A36" s="34" t="s">
        <v>224</v>
      </c>
      <c r="B36" s="14">
        <v>0</v>
      </c>
      <c r="C36" s="14">
        <v>0</v>
      </c>
      <c r="D36" s="14">
        <v>0</v>
      </c>
      <c r="E36" s="14">
        <v>44.7</v>
      </c>
      <c r="F36" s="14">
        <v>0</v>
      </c>
      <c r="G36" s="14">
        <v>28</v>
      </c>
      <c r="H36" s="14">
        <v>0</v>
      </c>
      <c r="I36" s="14">
        <v>0</v>
      </c>
      <c r="J36" s="14">
        <v>0</v>
      </c>
      <c r="K36" s="45">
        <v>10.1</v>
      </c>
      <c r="L36" s="437">
        <v>82.8</v>
      </c>
      <c r="M36" s="459">
        <f t="shared" si="4"/>
        <v>0.27106836291732417</v>
      </c>
    </row>
    <row r="37" spans="1:13" x14ac:dyDescent="0.3">
      <c r="A37" s="34" t="s">
        <v>225</v>
      </c>
      <c r="B37" s="14">
        <v>0</v>
      </c>
      <c r="C37" s="14">
        <v>0</v>
      </c>
      <c r="D37" s="14">
        <v>0</v>
      </c>
      <c r="E37" s="14">
        <v>0</v>
      </c>
      <c r="F37" s="14">
        <v>0</v>
      </c>
      <c r="G37" s="14">
        <v>0.6</v>
      </c>
      <c r="H37" s="14">
        <v>0</v>
      </c>
      <c r="I37" s="14">
        <v>0</v>
      </c>
      <c r="J37" s="14">
        <v>0</v>
      </c>
      <c r="K37" s="45">
        <v>31.6</v>
      </c>
      <c r="L37" s="437">
        <v>32.200000000000003</v>
      </c>
      <c r="M37" s="459">
        <f t="shared" si="4"/>
        <v>0.1054154744678483</v>
      </c>
    </row>
    <row r="38" spans="1:13" x14ac:dyDescent="0.3">
      <c r="A38" s="34" t="s">
        <v>226</v>
      </c>
      <c r="B38" s="14">
        <v>0</v>
      </c>
      <c r="C38" s="14">
        <v>0</v>
      </c>
      <c r="D38" s="14">
        <v>0</v>
      </c>
      <c r="E38" s="14">
        <v>9.1</v>
      </c>
      <c r="F38" s="14">
        <v>0</v>
      </c>
      <c r="G38" s="14">
        <v>663.6</v>
      </c>
      <c r="H38" s="14">
        <v>348.6</v>
      </c>
      <c r="I38" s="14">
        <v>0</v>
      </c>
      <c r="J38" s="14">
        <v>0</v>
      </c>
      <c r="K38" s="45">
        <v>144.1</v>
      </c>
      <c r="L38" s="437">
        <v>1165.4000000000001</v>
      </c>
      <c r="M38" s="459">
        <f t="shared" si="4"/>
        <v>3.815254470336348</v>
      </c>
    </row>
    <row r="39" spans="1:13" x14ac:dyDescent="0.3">
      <c r="A39" s="34" t="s">
        <v>227</v>
      </c>
      <c r="B39" s="14">
        <v>0</v>
      </c>
      <c r="C39" s="14">
        <v>0</v>
      </c>
      <c r="D39" s="14">
        <v>0</v>
      </c>
      <c r="E39" s="14">
        <v>0</v>
      </c>
      <c r="F39" s="14">
        <v>0</v>
      </c>
      <c r="G39" s="14">
        <v>1532.1</v>
      </c>
      <c r="H39" s="14">
        <v>7498.6</v>
      </c>
      <c r="I39" s="14">
        <v>0</v>
      </c>
      <c r="J39" s="14">
        <v>0</v>
      </c>
      <c r="K39" s="45">
        <v>7.7</v>
      </c>
      <c r="L39" s="437">
        <v>9038.4</v>
      </c>
      <c r="M39" s="459">
        <f t="shared" si="4"/>
        <v>29.589665354975153</v>
      </c>
    </row>
    <row r="40" spans="1:13" x14ac:dyDescent="0.3">
      <c r="A40" s="34" t="s">
        <v>228</v>
      </c>
      <c r="B40" s="14">
        <v>0</v>
      </c>
      <c r="C40" s="14">
        <v>0</v>
      </c>
      <c r="D40" s="14">
        <v>0</v>
      </c>
      <c r="E40" s="14">
        <v>0</v>
      </c>
      <c r="F40" s="14">
        <v>0</v>
      </c>
      <c r="G40" s="14">
        <v>5003</v>
      </c>
      <c r="H40" s="14">
        <v>2365.3000000000002</v>
      </c>
      <c r="I40" s="14">
        <v>150</v>
      </c>
      <c r="J40" s="14">
        <v>0</v>
      </c>
      <c r="K40" s="45">
        <v>1010.7</v>
      </c>
      <c r="L40" s="437">
        <v>8529</v>
      </c>
      <c r="M40" s="459">
        <f t="shared" si="4"/>
        <v>27.922005643983788</v>
      </c>
    </row>
    <row r="41" spans="1:13" x14ac:dyDescent="0.3">
      <c r="A41" s="34" t="s">
        <v>229</v>
      </c>
      <c r="B41" s="14">
        <v>0</v>
      </c>
      <c r="C41" s="14">
        <v>0</v>
      </c>
      <c r="D41" s="14">
        <v>0</v>
      </c>
      <c r="E41" s="14"/>
      <c r="F41" s="14">
        <v>1.5</v>
      </c>
      <c r="G41" s="14">
        <v>1798</v>
      </c>
      <c r="H41" s="14">
        <v>1722.6</v>
      </c>
      <c r="I41" s="14">
        <v>528.79999999999995</v>
      </c>
      <c r="J41" s="14">
        <v>21.5</v>
      </c>
      <c r="K41" s="45">
        <v>153.30000000000001</v>
      </c>
      <c r="L41" s="437">
        <v>4225.7</v>
      </c>
      <c r="M41" s="459">
        <f t="shared" si="4"/>
        <v>13.833980449030637</v>
      </c>
    </row>
    <row r="42" spans="1:13" x14ac:dyDescent="0.3">
      <c r="A42" s="34" t="s">
        <v>230</v>
      </c>
      <c r="B42" s="14">
        <v>0</v>
      </c>
      <c r="C42" s="14">
        <v>0</v>
      </c>
      <c r="D42" s="14">
        <v>0</v>
      </c>
      <c r="E42" s="14">
        <v>0</v>
      </c>
      <c r="F42" s="14">
        <v>147</v>
      </c>
      <c r="G42" s="14">
        <v>638.6</v>
      </c>
      <c r="H42" s="14">
        <v>2837</v>
      </c>
      <c r="I42" s="14">
        <v>0</v>
      </c>
      <c r="J42" s="14">
        <v>0</v>
      </c>
      <c r="K42" s="45">
        <v>63.1</v>
      </c>
      <c r="L42" s="437">
        <v>3685.7</v>
      </c>
      <c r="M42" s="459">
        <f t="shared" si="4"/>
        <v>12.066143299569827</v>
      </c>
    </row>
    <row r="43" spans="1:13" x14ac:dyDescent="0.3">
      <c r="A43" s="34" t="s">
        <v>231</v>
      </c>
      <c r="B43" s="14">
        <v>0</v>
      </c>
      <c r="C43" s="14">
        <v>0</v>
      </c>
      <c r="D43" s="14">
        <v>0</v>
      </c>
      <c r="E43" s="14">
        <v>0</v>
      </c>
      <c r="F43" s="14">
        <v>1.2</v>
      </c>
      <c r="G43" s="14">
        <v>1738.3</v>
      </c>
      <c r="H43" s="14">
        <v>285.39999999999998</v>
      </c>
      <c r="I43" s="14">
        <v>0</v>
      </c>
      <c r="J43" s="14">
        <v>0</v>
      </c>
      <c r="K43" s="45">
        <v>11.8</v>
      </c>
      <c r="L43" s="437">
        <v>2036.7</v>
      </c>
      <c r="M43" s="459">
        <f t="shared" si="4"/>
        <v>6.6676924487163536</v>
      </c>
    </row>
    <row r="44" spans="1:13" x14ac:dyDescent="0.3">
      <c r="A44" s="34" t="s">
        <v>232</v>
      </c>
      <c r="B44" s="14">
        <v>0</v>
      </c>
      <c r="C44" s="14">
        <v>0</v>
      </c>
      <c r="D44" s="14">
        <v>0</v>
      </c>
      <c r="E44" s="14">
        <v>0</v>
      </c>
      <c r="F44" s="143">
        <v>27</v>
      </c>
      <c r="G44" s="14">
        <v>0</v>
      </c>
      <c r="H44" s="14">
        <v>0</v>
      </c>
      <c r="I44" s="14">
        <v>220.4</v>
      </c>
      <c r="J44" s="14">
        <v>250.2</v>
      </c>
      <c r="K44" s="45">
        <v>2.9</v>
      </c>
      <c r="L44" s="437">
        <v>500.5</v>
      </c>
      <c r="M44" s="459">
        <f t="shared" si="4"/>
        <v>1.6385231357502505</v>
      </c>
    </row>
    <row r="45" spans="1:13" ht="14.4" thickBot="1" x14ac:dyDescent="0.35">
      <c r="A45" s="40" t="s">
        <v>233</v>
      </c>
      <c r="B45" s="14">
        <v>0</v>
      </c>
      <c r="C45" s="14">
        <v>0</v>
      </c>
      <c r="D45" s="14">
        <v>0</v>
      </c>
      <c r="E45" s="14">
        <v>0</v>
      </c>
      <c r="F45" s="14">
        <v>18.399999999999999</v>
      </c>
      <c r="G45" s="14">
        <v>0</v>
      </c>
      <c r="H45" s="14">
        <v>0</v>
      </c>
      <c r="I45" s="126">
        <v>0.3</v>
      </c>
      <c r="J45" s="126">
        <v>4.2</v>
      </c>
      <c r="K45" s="127">
        <v>0.7</v>
      </c>
      <c r="L45" s="437">
        <v>23.6</v>
      </c>
      <c r="M45" s="460">
        <f t="shared" si="4"/>
        <v>7.7261030976435385E-2</v>
      </c>
    </row>
    <row r="46" spans="1:13" x14ac:dyDescent="0.3">
      <c r="A46" s="431" t="s">
        <v>1</v>
      </c>
      <c r="B46" s="425">
        <v>810.6</v>
      </c>
      <c r="C46" s="425">
        <v>2.6</v>
      </c>
      <c r="D46" s="425">
        <v>82</v>
      </c>
      <c r="E46" s="425">
        <v>121.9</v>
      </c>
      <c r="F46" s="425">
        <v>195.1</v>
      </c>
      <c r="G46" s="425">
        <v>11432.7</v>
      </c>
      <c r="H46" s="425">
        <v>15057.5</v>
      </c>
      <c r="I46" s="425">
        <v>899.5</v>
      </c>
      <c r="J46" s="425">
        <v>275.89999999999998</v>
      </c>
      <c r="K46" s="498">
        <v>1668</v>
      </c>
      <c r="L46" s="432">
        <v>30545.8</v>
      </c>
      <c r="M46" s="503">
        <v>100</v>
      </c>
    </row>
    <row r="47" spans="1:13" x14ac:dyDescent="0.3">
      <c r="A47" s="512" t="s">
        <v>283</v>
      </c>
      <c r="B47" s="452">
        <f>B46*100/$L46</f>
        <v>2.6537199876906157</v>
      </c>
      <c r="C47" s="452">
        <f t="shared" ref="C47:K47" si="5">C46*100/$L46</f>
        <v>8.5118084974038985E-3</v>
      </c>
      <c r="D47" s="452">
        <f t="shared" si="5"/>
        <v>0.26844934491812295</v>
      </c>
      <c r="E47" s="452">
        <f t="shared" si="5"/>
        <v>0.39907286762828281</v>
      </c>
      <c r="F47" s="452">
        <f t="shared" si="5"/>
        <v>0.63871301455519258</v>
      </c>
      <c r="G47" s="452">
        <f t="shared" si="5"/>
        <v>37.428058849334441</v>
      </c>
      <c r="H47" s="452">
        <f t="shared" si="5"/>
        <v>49.294829403715077</v>
      </c>
      <c r="I47" s="452">
        <f t="shared" si="5"/>
        <v>2.9447583628518488</v>
      </c>
      <c r="J47" s="452">
        <f t="shared" si="5"/>
        <v>0.90323383247451361</v>
      </c>
      <c r="K47" s="452">
        <f t="shared" si="5"/>
        <v>5.4606525283345011</v>
      </c>
      <c r="L47" s="513">
        <v>100</v>
      </c>
      <c r="M47" s="492"/>
    </row>
    <row r="48" spans="1:13" x14ac:dyDescent="0.3">
      <c r="A48" s="15" t="s">
        <v>284</v>
      </c>
      <c r="B48" s="11"/>
      <c r="C48" s="423" t="s">
        <v>535</v>
      </c>
    </row>
    <row r="49" spans="1:12" ht="14.4" thickBot="1" x14ac:dyDescent="0.35">
      <c r="G49" s="17"/>
      <c r="H49" s="17"/>
      <c r="I49" s="17"/>
      <c r="J49" s="17"/>
      <c r="K49" s="17"/>
      <c r="L49" s="17"/>
    </row>
    <row r="50" spans="1:12" ht="14.4" thickBot="1" x14ac:dyDescent="0.35">
      <c r="A50" s="782" t="s">
        <v>261</v>
      </c>
      <c r="B50" s="783"/>
      <c r="C50" s="783"/>
      <c r="D50" s="783"/>
      <c r="E50" s="783"/>
      <c r="F50" s="783"/>
      <c r="G50" s="784"/>
      <c r="H50" s="18"/>
      <c r="I50" s="18"/>
      <c r="J50" s="18"/>
      <c r="K50" s="18"/>
      <c r="L50" s="18"/>
    </row>
    <row r="51" spans="1:12" ht="28.5" customHeight="1" thickBot="1" x14ac:dyDescent="0.35">
      <c r="A51" s="142" t="s">
        <v>15</v>
      </c>
      <c r="B51" s="66" t="s">
        <v>234</v>
      </c>
      <c r="C51" s="66" t="s">
        <v>99</v>
      </c>
      <c r="D51" s="66" t="s">
        <v>235</v>
      </c>
      <c r="E51" s="67" t="s">
        <v>236</v>
      </c>
      <c r="F51" s="114" t="s">
        <v>1</v>
      </c>
      <c r="G51" s="417" t="s">
        <v>283</v>
      </c>
    </row>
    <row r="52" spans="1:12" x14ac:dyDescent="0.3">
      <c r="A52" s="31" t="s">
        <v>219</v>
      </c>
      <c r="B52" s="13">
        <v>0</v>
      </c>
      <c r="C52" s="13">
        <v>0</v>
      </c>
      <c r="D52" s="13">
        <v>0</v>
      </c>
      <c r="E52" s="43">
        <v>0</v>
      </c>
      <c r="F52" s="437">
        <v>0</v>
      </c>
      <c r="G52" s="471">
        <f>F52*100/F$67</f>
        <v>0</v>
      </c>
    </row>
    <row r="53" spans="1:12" x14ac:dyDescent="0.3">
      <c r="A53" s="34" t="s">
        <v>220</v>
      </c>
      <c r="B53" s="14">
        <v>0</v>
      </c>
      <c r="C53" s="14">
        <v>0</v>
      </c>
      <c r="D53" s="14">
        <v>0</v>
      </c>
      <c r="E53" s="45">
        <v>0</v>
      </c>
      <c r="F53" s="437">
        <v>0</v>
      </c>
      <c r="G53" s="472">
        <f t="shared" ref="G53:G66" si="6">F53*100/F$67</f>
        <v>0</v>
      </c>
    </row>
    <row r="54" spans="1:12" x14ac:dyDescent="0.3">
      <c r="A54" s="34" t="s">
        <v>221</v>
      </c>
      <c r="B54" s="14">
        <v>0</v>
      </c>
      <c r="C54" s="14">
        <v>0</v>
      </c>
      <c r="D54" s="14">
        <v>0</v>
      </c>
      <c r="E54" s="45">
        <v>0</v>
      </c>
      <c r="F54" s="437">
        <v>0</v>
      </c>
      <c r="G54" s="472">
        <f t="shared" si="6"/>
        <v>0</v>
      </c>
    </row>
    <row r="55" spans="1:12" x14ac:dyDescent="0.3">
      <c r="A55" s="34" t="s">
        <v>222</v>
      </c>
      <c r="B55" s="14">
        <v>0</v>
      </c>
      <c r="C55" s="14">
        <v>10</v>
      </c>
      <c r="D55" s="14">
        <v>0</v>
      </c>
      <c r="E55" s="45">
        <v>0</v>
      </c>
      <c r="F55" s="437">
        <v>10</v>
      </c>
      <c r="G55" s="459">
        <f t="shared" si="6"/>
        <v>1.3232904410791699E-2</v>
      </c>
    </row>
    <row r="56" spans="1:12" x14ac:dyDescent="0.3">
      <c r="A56" s="34" t="s">
        <v>223</v>
      </c>
      <c r="B56" s="14">
        <v>0</v>
      </c>
      <c r="C56" s="14">
        <v>151.30000000000001</v>
      </c>
      <c r="D56" s="14">
        <v>0</v>
      </c>
      <c r="E56" s="45">
        <v>0</v>
      </c>
      <c r="F56" s="437">
        <v>151.30000000000001</v>
      </c>
      <c r="G56" s="459">
        <f t="shared" si="6"/>
        <v>0.20021384373527842</v>
      </c>
    </row>
    <row r="57" spans="1:12" x14ac:dyDescent="0.3">
      <c r="A57" s="34" t="s">
        <v>224</v>
      </c>
      <c r="B57" s="14">
        <v>0</v>
      </c>
      <c r="C57" s="14">
        <v>862</v>
      </c>
      <c r="D57" s="14">
        <v>72.099999999999994</v>
      </c>
      <c r="E57" s="45">
        <v>26</v>
      </c>
      <c r="F57" s="437">
        <v>960.1</v>
      </c>
      <c r="G57" s="459">
        <f t="shared" si="6"/>
        <v>1.270491152480111</v>
      </c>
    </row>
    <row r="58" spans="1:12" x14ac:dyDescent="0.3">
      <c r="A58" s="34" t="s">
        <v>225</v>
      </c>
      <c r="B58" s="14">
        <v>0</v>
      </c>
      <c r="C58" s="14">
        <v>0</v>
      </c>
      <c r="D58" s="14">
        <v>0</v>
      </c>
      <c r="E58" s="45">
        <v>0</v>
      </c>
      <c r="F58" s="437">
        <v>0</v>
      </c>
      <c r="G58" s="472">
        <f t="shared" si="6"/>
        <v>0</v>
      </c>
    </row>
    <row r="59" spans="1:12" x14ac:dyDescent="0.3">
      <c r="A59" s="34" t="s">
        <v>226</v>
      </c>
      <c r="B59" s="14">
        <v>0</v>
      </c>
      <c r="C59" s="14">
        <v>891.5</v>
      </c>
      <c r="D59" s="14">
        <v>1120.0999999999999</v>
      </c>
      <c r="E59" s="45">
        <v>221.5</v>
      </c>
      <c r="F59" s="437">
        <v>2233.1</v>
      </c>
      <c r="G59" s="459">
        <f t="shared" si="6"/>
        <v>2.9550398839738943</v>
      </c>
    </row>
    <row r="60" spans="1:12" x14ac:dyDescent="0.3">
      <c r="A60" s="34" t="s">
        <v>227</v>
      </c>
      <c r="B60" s="14">
        <v>0</v>
      </c>
      <c r="C60" s="14">
        <v>1299.3</v>
      </c>
      <c r="D60" s="14">
        <v>12708.9</v>
      </c>
      <c r="E60" s="45">
        <v>330.6</v>
      </c>
      <c r="F60" s="437">
        <v>14338.8</v>
      </c>
      <c r="G60" s="459">
        <f t="shared" si="6"/>
        <v>18.974396976546</v>
      </c>
    </row>
    <row r="61" spans="1:12" x14ac:dyDescent="0.3">
      <c r="A61" s="34" t="s">
        <v>228</v>
      </c>
      <c r="B61" s="14">
        <v>0</v>
      </c>
      <c r="C61" s="14">
        <v>11720.7</v>
      </c>
      <c r="D61" s="14">
        <v>23056.2</v>
      </c>
      <c r="E61" s="45">
        <v>0</v>
      </c>
      <c r="F61" s="437">
        <v>34776.9</v>
      </c>
      <c r="G61" s="459">
        <f t="shared" si="6"/>
        <v>46.019939340366186</v>
      </c>
    </row>
    <row r="62" spans="1:12" x14ac:dyDescent="0.3">
      <c r="A62" s="34" t="s">
        <v>229</v>
      </c>
      <c r="B62" s="14">
        <v>0</v>
      </c>
      <c r="C62" s="14">
        <v>4418.3</v>
      </c>
      <c r="D62" s="14">
        <v>10361.5</v>
      </c>
      <c r="E62" s="45">
        <v>3764.8</v>
      </c>
      <c r="F62" s="437">
        <v>18544.599999999999</v>
      </c>
      <c r="G62" s="459">
        <f t="shared" si="6"/>
        <v>24.539891913636769</v>
      </c>
    </row>
    <row r="63" spans="1:12" x14ac:dyDescent="0.3">
      <c r="A63" s="34" t="s">
        <v>230</v>
      </c>
      <c r="B63" s="14">
        <v>0.6</v>
      </c>
      <c r="C63" s="14">
        <v>2447.9</v>
      </c>
      <c r="D63" s="14">
        <v>662.3</v>
      </c>
      <c r="E63" s="45">
        <v>18.8</v>
      </c>
      <c r="F63" s="437">
        <v>3129.6</v>
      </c>
      <c r="G63" s="459">
        <f t="shared" si="6"/>
        <v>4.1413697644013698</v>
      </c>
    </row>
    <row r="64" spans="1:12" x14ac:dyDescent="0.3">
      <c r="A64" s="34" t="s">
        <v>231</v>
      </c>
      <c r="B64" s="14">
        <v>0</v>
      </c>
      <c r="C64" s="14">
        <v>1271.8</v>
      </c>
      <c r="D64" s="14">
        <v>153</v>
      </c>
      <c r="E64" s="45">
        <v>0</v>
      </c>
      <c r="F64" s="437">
        <v>1424.8</v>
      </c>
      <c r="G64" s="459">
        <f t="shared" si="6"/>
        <v>1.8854242204496012</v>
      </c>
    </row>
    <row r="65" spans="1:7" x14ac:dyDescent="0.3">
      <c r="A65" s="34" t="s">
        <v>232</v>
      </c>
      <c r="B65" s="14">
        <v>0</v>
      </c>
      <c r="C65" s="14">
        <v>0</v>
      </c>
      <c r="D65" s="14">
        <v>0</v>
      </c>
      <c r="E65" s="45">
        <v>0</v>
      </c>
      <c r="F65" s="437">
        <v>0</v>
      </c>
      <c r="G65" s="472">
        <f t="shared" si="6"/>
        <v>0</v>
      </c>
    </row>
    <row r="66" spans="1:7" ht="14.4" thickBot="1" x14ac:dyDescent="0.35">
      <c r="A66" s="40" t="s">
        <v>233</v>
      </c>
      <c r="B66" s="48">
        <v>0</v>
      </c>
      <c r="C66" s="48">
        <v>0</v>
      </c>
      <c r="D66" s="48">
        <v>0</v>
      </c>
      <c r="E66" s="127">
        <v>0</v>
      </c>
      <c r="F66" s="437">
        <v>0</v>
      </c>
      <c r="G66" s="500">
        <f t="shared" si="6"/>
        <v>0</v>
      </c>
    </row>
    <row r="67" spans="1:7" ht="14.4" thickBot="1" x14ac:dyDescent="0.35">
      <c r="A67" s="421" t="s">
        <v>1</v>
      </c>
      <c r="B67" s="63">
        <v>0.6</v>
      </c>
      <c r="C67" s="63">
        <v>23072.799999999999</v>
      </c>
      <c r="D67" s="63">
        <v>48134.1</v>
      </c>
      <c r="E67" s="152">
        <v>4361.7</v>
      </c>
      <c r="F67" s="58">
        <v>75569.2</v>
      </c>
      <c r="G67" s="503">
        <v>100</v>
      </c>
    </row>
    <row r="68" spans="1:7" x14ac:dyDescent="0.3">
      <c r="A68" s="427" t="s">
        <v>283</v>
      </c>
      <c r="B68" s="452">
        <f>B67*100/$F67</f>
        <v>7.9397426464750196E-4</v>
      </c>
      <c r="C68" s="452">
        <f t="shared" ref="C68:E68" si="7">C67*100/$F67</f>
        <v>30.53201568893147</v>
      </c>
      <c r="D68" s="452">
        <f t="shared" si="7"/>
        <v>63.695394419948869</v>
      </c>
      <c r="E68" s="452">
        <f t="shared" si="7"/>
        <v>5.771795916855015</v>
      </c>
      <c r="F68" s="434">
        <v>100</v>
      </c>
      <c r="G68" s="492"/>
    </row>
    <row r="69" spans="1:7" x14ac:dyDescent="0.3">
      <c r="A69" s="15" t="s">
        <v>284</v>
      </c>
      <c r="B69" s="11"/>
    </row>
    <row r="70" spans="1:7" ht="14.4" thickBot="1" x14ac:dyDescent="0.35"/>
    <row r="71" spans="1:7" ht="26.25" customHeight="1" thickBot="1" x14ac:dyDescent="0.35">
      <c r="A71" s="792" t="s">
        <v>262</v>
      </c>
      <c r="B71" s="793"/>
      <c r="C71" s="794"/>
      <c r="D71" s="179"/>
    </row>
    <row r="72" spans="1:7" ht="14.4" thickBot="1" x14ac:dyDescent="0.35">
      <c r="A72" s="782" t="s">
        <v>31</v>
      </c>
      <c r="B72" s="784"/>
      <c r="C72" s="133" t="s">
        <v>240</v>
      </c>
    </row>
    <row r="73" spans="1:7" x14ac:dyDescent="0.3">
      <c r="A73" s="803" t="s">
        <v>65</v>
      </c>
      <c r="B73" s="804"/>
      <c r="C73" s="145">
        <v>810.6</v>
      </c>
    </row>
    <row r="74" spans="1:7" x14ac:dyDescent="0.3">
      <c r="A74" s="778" t="s">
        <v>536</v>
      </c>
      <c r="B74" s="779"/>
      <c r="C74" s="130">
        <v>2.6</v>
      </c>
    </row>
    <row r="75" spans="1:7" x14ac:dyDescent="0.3">
      <c r="A75" s="778" t="s">
        <v>537</v>
      </c>
      <c r="B75" s="779"/>
      <c r="C75" s="130">
        <v>82</v>
      </c>
    </row>
    <row r="76" spans="1:7" x14ac:dyDescent="0.3">
      <c r="A76" s="778" t="s">
        <v>238</v>
      </c>
      <c r="B76" s="779"/>
      <c r="C76" s="130">
        <v>121.9</v>
      </c>
    </row>
    <row r="77" spans="1:7" x14ac:dyDescent="0.3">
      <c r="A77" s="778" t="s">
        <v>234</v>
      </c>
      <c r="B77" s="779"/>
      <c r="C77" s="130">
        <v>195.7</v>
      </c>
    </row>
    <row r="78" spans="1:7" x14ac:dyDescent="0.3">
      <c r="A78" s="778" t="s">
        <v>99</v>
      </c>
      <c r="B78" s="779"/>
      <c r="C78" s="130">
        <v>34505.5</v>
      </c>
    </row>
    <row r="79" spans="1:7" x14ac:dyDescent="0.3">
      <c r="A79" s="778" t="s">
        <v>235</v>
      </c>
      <c r="B79" s="779"/>
      <c r="C79" s="130">
        <v>63191.6</v>
      </c>
    </row>
    <row r="80" spans="1:7" x14ac:dyDescent="0.3">
      <c r="A80" s="778" t="s">
        <v>239</v>
      </c>
      <c r="B80" s="779"/>
      <c r="C80" s="130">
        <v>899.5</v>
      </c>
    </row>
    <row r="81" spans="1:3" x14ac:dyDescent="0.3">
      <c r="A81" s="778" t="s">
        <v>241</v>
      </c>
      <c r="B81" s="779"/>
      <c r="C81" s="130">
        <v>275.89999999999998</v>
      </c>
    </row>
    <row r="82" spans="1:3" ht="13.5" customHeight="1" thickBot="1" x14ac:dyDescent="0.35">
      <c r="A82" s="811" t="s">
        <v>236</v>
      </c>
      <c r="B82" s="828"/>
      <c r="C82" s="131">
        <v>6029.7</v>
      </c>
    </row>
    <row r="83" spans="1:3" ht="14.4" thickBot="1" x14ac:dyDescent="0.35">
      <c r="A83" s="813" t="s">
        <v>237</v>
      </c>
      <c r="B83" s="820"/>
      <c r="C83" s="132">
        <f>SUM(C73:C82)</f>
        <v>106114.99999999999</v>
      </c>
    </row>
    <row r="84" spans="1:3" x14ac:dyDescent="0.3">
      <c r="A84" s="15" t="s">
        <v>284</v>
      </c>
      <c r="B84" s="11"/>
      <c r="C84" s="423" t="s">
        <v>535</v>
      </c>
    </row>
  </sheetData>
  <mergeCells count="18">
    <mergeCell ref="K2:O2"/>
    <mergeCell ref="F2:I2"/>
    <mergeCell ref="A29:M29"/>
    <mergeCell ref="A50:G50"/>
    <mergeCell ref="A2:E2"/>
    <mergeCell ref="A78:B78"/>
    <mergeCell ref="A71:C71"/>
    <mergeCell ref="A72:B72"/>
    <mergeCell ref="A73:B73"/>
    <mergeCell ref="A74:B74"/>
    <mergeCell ref="A75:B75"/>
    <mergeCell ref="A76:B76"/>
    <mergeCell ref="A77:B77"/>
    <mergeCell ref="A79:B79"/>
    <mergeCell ref="A80:B80"/>
    <mergeCell ref="A81:B81"/>
    <mergeCell ref="A82:B82"/>
    <mergeCell ref="A83:B83"/>
  </mergeCells>
  <pageMargins left="0.75" right="0.75" top="1" bottom="1" header="0" footer="0"/>
  <pageSetup scale="66"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84"/>
  <sheetViews>
    <sheetView showGridLines="0" workbookViewId="0">
      <selection activeCell="G5" sqref="G5"/>
    </sheetView>
  </sheetViews>
  <sheetFormatPr baseColWidth="10" defaultColWidth="11.44140625" defaultRowHeight="13.8" x14ac:dyDescent="0.3"/>
  <cols>
    <col min="1" max="1" width="15.5546875" style="10" customWidth="1"/>
    <col min="2" max="2" width="11.33203125" style="10" customWidth="1"/>
    <col min="3" max="3" width="10.5546875" style="10" customWidth="1"/>
    <col min="4" max="4" width="10.33203125" style="10" customWidth="1"/>
    <col min="5" max="5" width="10.109375" style="10" customWidth="1"/>
    <col min="6" max="6" width="12" style="10" customWidth="1"/>
    <col min="7" max="7" width="10.5546875" style="10" customWidth="1"/>
    <col min="8" max="8" width="9.88671875" style="10" customWidth="1"/>
    <col min="9" max="9" width="10.5546875" style="10" customWidth="1"/>
    <col min="10" max="10" width="9.88671875" style="10" customWidth="1"/>
    <col min="11" max="11" width="15" style="10" customWidth="1"/>
    <col min="12" max="12" width="11.109375" style="10" customWidth="1"/>
    <col min="13" max="15" width="10.33203125" style="10" customWidth="1"/>
    <col min="16" max="16384" width="11.44140625" style="10"/>
  </cols>
  <sheetData>
    <row r="1" spans="1:15" ht="14.4" thickBot="1" x14ac:dyDescent="0.35"/>
    <row r="2" spans="1:15" ht="15.75" customHeight="1" thickBot="1" x14ac:dyDescent="0.35">
      <c r="A2" s="792" t="s">
        <v>352</v>
      </c>
      <c r="B2" s="793"/>
      <c r="C2" s="793"/>
      <c r="D2" s="793"/>
      <c r="E2" s="794"/>
      <c r="F2" s="792" t="s">
        <v>329</v>
      </c>
      <c r="G2" s="793"/>
      <c r="H2" s="793"/>
      <c r="I2" s="794"/>
      <c r="J2" s="12"/>
      <c r="K2" s="792" t="s">
        <v>353</v>
      </c>
      <c r="L2" s="793"/>
      <c r="M2" s="793"/>
      <c r="N2" s="793"/>
      <c r="O2" s="794"/>
    </row>
    <row r="3" spans="1:15" ht="24.6" thickBot="1" x14ac:dyDescent="0.35">
      <c r="A3" s="182" t="s">
        <v>15</v>
      </c>
      <c r="B3" s="75" t="s">
        <v>3</v>
      </c>
      <c r="C3" s="76" t="s">
        <v>509</v>
      </c>
      <c r="D3" s="150" t="s">
        <v>356</v>
      </c>
      <c r="E3" s="114" t="s">
        <v>1</v>
      </c>
      <c r="F3" s="69" t="s">
        <v>3</v>
      </c>
      <c r="G3" s="66" t="s">
        <v>509</v>
      </c>
      <c r="H3" s="150" t="s">
        <v>356</v>
      </c>
      <c r="I3" s="114" t="s">
        <v>1</v>
      </c>
      <c r="J3" s="12"/>
      <c r="K3" s="68" t="s">
        <v>15</v>
      </c>
      <c r="L3" s="75" t="s">
        <v>3</v>
      </c>
      <c r="M3" s="76" t="s">
        <v>509</v>
      </c>
      <c r="N3" s="150" t="s">
        <v>356</v>
      </c>
      <c r="O3" s="114" t="s">
        <v>1</v>
      </c>
    </row>
    <row r="4" spans="1:15" x14ac:dyDescent="0.3">
      <c r="A4" s="153" t="s">
        <v>219</v>
      </c>
      <c r="B4" s="183">
        <v>10.199999999999999</v>
      </c>
      <c r="C4" s="171">
        <v>0</v>
      </c>
      <c r="D4" s="180">
        <v>0</v>
      </c>
      <c r="E4" s="60">
        <f>SUM(B4:D4)</f>
        <v>10.199999999999999</v>
      </c>
      <c r="F4" s="184">
        <v>0</v>
      </c>
      <c r="G4" s="185">
        <v>0</v>
      </c>
      <c r="H4" s="186">
        <v>0</v>
      </c>
      <c r="I4" s="187">
        <f>SUM(F4:H4)</f>
        <v>0</v>
      </c>
      <c r="J4" s="12"/>
      <c r="K4" s="188" t="s">
        <v>219</v>
      </c>
      <c r="L4" s="189">
        <v>0</v>
      </c>
      <c r="M4" s="190">
        <v>0</v>
      </c>
      <c r="N4" s="180">
        <v>0</v>
      </c>
      <c r="O4" s="85">
        <f>SUM(L4:N4)</f>
        <v>0</v>
      </c>
    </row>
    <row r="5" spans="1:15" x14ac:dyDescent="0.3">
      <c r="A5" s="44" t="s">
        <v>220</v>
      </c>
      <c r="B5" s="191">
        <v>1</v>
      </c>
      <c r="C5" s="123">
        <v>0</v>
      </c>
      <c r="D5" s="162">
        <v>0</v>
      </c>
      <c r="E5" s="60">
        <f>SUM(B5:D5)</f>
        <v>1</v>
      </c>
      <c r="F5" s="192">
        <v>0</v>
      </c>
      <c r="G5" s="193">
        <v>0</v>
      </c>
      <c r="H5" s="186">
        <v>0</v>
      </c>
      <c r="I5" s="187">
        <f>SUM(F5:H5)</f>
        <v>0</v>
      </c>
      <c r="J5" s="12"/>
      <c r="K5" s="194" t="s">
        <v>220</v>
      </c>
      <c r="L5" s="195">
        <v>0</v>
      </c>
      <c r="M5" s="86">
        <v>0</v>
      </c>
      <c r="N5" s="162">
        <v>0</v>
      </c>
      <c r="O5" s="85">
        <f>SUM(L5:N5)</f>
        <v>0</v>
      </c>
    </row>
    <row r="6" spans="1:15" x14ac:dyDescent="0.3">
      <c r="A6" s="44" t="s">
        <v>221</v>
      </c>
      <c r="B6" s="191">
        <v>30.8</v>
      </c>
      <c r="C6" s="123">
        <v>0</v>
      </c>
      <c r="D6" s="162">
        <v>0</v>
      </c>
      <c r="E6" s="60">
        <f t="shared" ref="E6:E18" si="0">SUM(B6:D6)</f>
        <v>30.8</v>
      </c>
      <c r="F6" s="192">
        <v>0</v>
      </c>
      <c r="G6" s="193">
        <v>0</v>
      </c>
      <c r="H6" s="186">
        <v>0</v>
      </c>
      <c r="I6" s="187">
        <f t="shared" ref="I6:I17" si="1">SUM(F6:H6)</f>
        <v>0</v>
      </c>
      <c r="J6" s="12"/>
      <c r="K6" s="194" t="s">
        <v>221</v>
      </c>
      <c r="L6" s="195">
        <v>0</v>
      </c>
      <c r="M6" s="86">
        <v>0</v>
      </c>
      <c r="N6" s="162">
        <v>0</v>
      </c>
      <c r="O6" s="85">
        <f t="shared" ref="O6:O18" si="2">SUM(L6:N6)</f>
        <v>0</v>
      </c>
    </row>
    <row r="7" spans="1:15" x14ac:dyDescent="0.3">
      <c r="A7" s="44" t="s">
        <v>222</v>
      </c>
      <c r="B7" s="191">
        <v>66.5</v>
      </c>
      <c r="C7" s="123">
        <v>0</v>
      </c>
      <c r="D7" s="162">
        <v>0</v>
      </c>
      <c r="E7" s="60">
        <f t="shared" si="0"/>
        <v>66.5</v>
      </c>
      <c r="F7" s="192">
        <v>0</v>
      </c>
      <c r="G7" s="193">
        <v>0</v>
      </c>
      <c r="H7" s="186">
        <v>0</v>
      </c>
      <c r="I7" s="187">
        <f t="shared" si="1"/>
        <v>0</v>
      </c>
      <c r="J7" s="12"/>
      <c r="K7" s="194" t="s">
        <v>222</v>
      </c>
      <c r="L7" s="195">
        <v>0</v>
      </c>
      <c r="M7" s="86"/>
      <c r="N7" s="162">
        <v>0</v>
      </c>
      <c r="O7" s="85">
        <f t="shared" si="2"/>
        <v>0</v>
      </c>
    </row>
    <row r="8" spans="1:15" x14ac:dyDescent="0.3">
      <c r="A8" s="44" t="s">
        <v>223</v>
      </c>
      <c r="B8" s="196">
        <v>256.89999999999998</v>
      </c>
      <c r="C8" s="123">
        <v>0</v>
      </c>
      <c r="D8" s="162">
        <v>0</v>
      </c>
      <c r="E8" s="60">
        <f t="shared" si="0"/>
        <v>256.89999999999998</v>
      </c>
      <c r="F8" s="353">
        <v>239.71</v>
      </c>
      <c r="G8" s="354">
        <v>0</v>
      </c>
      <c r="H8" s="355">
        <v>0</v>
      </c>
      <c r="I8" s="356">
        <f t="shared" si="1"/>
        <v>239.71</v>
      </c>
      <c r="J8" s="12"/>
      <c r="K8" s="194" t="s">
        <v>223</v>
      </c>
      <c r="L8" s="197"/>
      <c r="M8" s="86">
        <v>0</v>
      </c>
      <c r="N8" s="162">
        <v>0</v>
      </c>
      <c r="O8" s="85">
        <f t="shared" si="2"/>
        <v>0</v>
      </c>
    </row>
    <row r="9" spans="1:15" x14ac:dyDescent="0.3">
      <c r="A9" s="44" t="s">
        <v>224</v>
      </c>
      <c r="B9" s="198">
        <v>52.7</v>
      </c>
      <c r="C9" s="123">
        <v>9.67</v>
      </c>
      <c r="D9" s="162">
        <v>0</v>
      </c>
      <c r="E9" s="60">
        <f t="shared" si="0"/>
        <v>62.370000000000005</v>
      </c>
      <c r="F9" s="353">
        <v>35.72</v>
      </c>
      <c r="G9" s="354">
        <v>74.28</v>
      </c>
      <c r="H9" s="355">
        <v>0</v>
      </c>
      <c r="I9" s="356">
        <f t="shared" si="1"/>
        <v>110</v>
      </c>
      <c r="J9" s="12"/>
      <c r="K9" s="194" t="s">
        <v>224</v>
      </c>
      <c r="L9" s="195">
        <v>0</v>
      </c>
      <c r="M9" s="86">
        <v>1514.8</v>
      </c>
      <c r="N9" s="162">
        <v>0</v>
      </c>
      <c r="O9" s="85">
        <f t="shared" si="2"/>
        <v>1514.8</v>
      </c>
    </row>
    <row r="10" spans="1:15" x14ac:dyDescent="0.3">
      <c r="A10" s="44" t="s">
        <v>225</v>
      </c>
      <c r="B10" s="199">
        <v>49.1</v>
      </c>
      <c r="C10" s="123">
        <v>0</v>
      </c>
      <c r="D10" s="162">
        <v>0</v>
      </c>
      <c r="E10" s="60">
        <f t="shared" si="0"/>
        <v>49.1</v>
      </c>
      <c r="F10" s="353">
        <v>0</v>
      </c>
      <c r="G10" s="354">
        <v>0</v>
      </c>
      <c r="H10" s="355">
        <v>0</v>
      </c>
      <c r="I10" s="356">
        <f t="shared" si="1"/>
        <v>0</v>
      </c>
      <c r="J10" s="12"/>
      <c r="K10" s="194" t="s">
        <v>225</v>
      </c>
      <c r="L10" s="197">
        <v>42.1</v>
      </c>
      <c r="M10" s="86">
        <v>262.3</v>
      </c>
      <c r="N10" s="162">
        <v>0</v>
      </c>
      <c r="O10" s="85">
        <f t="shared" si="2"/>
        <v>304.40000000000003</v>
      </c>
    </row>
    <row r="11" spans="1:15" x14ac:dyDescent="0.3">
      <c r="A11" s="44" t="s">
        <v>226</v>
      </c>
      <c r="B11" s="191">
        <v>975.7</v>
      </c>
      <c r="C11" s="123">
        <v>3450.7</v>
      </c>
      <c r="D11" s="162"/>
      <c r="E11" s="60">
        <f t="shared" si="0"/>
        <v>4426.3999999999996</v>
      </c>
      <c r="F11" s="353">
        <v>511.06</v>
      </c>
      <c r="G11" s="354">
        <v>1929.68</v>
      </c>
      <c r="H11" s="355">
        <v>0</v>
      </c>
      <c r="I11" s="356">
        <f t="shared" si="1"/>
        <v>2440.7400000000002</v>
      </c>
      <c r="J11" s="12"/>
      <c r="K11" s="194" t="s">
        <v>226</v>
      </c>
      <c r="L11" s="197">
        <v>0</v>
      </c>
      <c r="M11" s="86">
        <v>0</v>
      </c>
      <c r="N11" s="162">
        <v>0</v>
      </c>
      <c r="O11" s="85">
        <f t="shared" si="2"/>
        <v>0</v>
      </c>
    </row>
    <row r="12" spans="1:15" x14ac:dyDescent="0.3">
      <c r="A12" s="44" t="s">
        <v>227</v>
      </c>
      <c r="B12" s="191">
        <v>958.5</v>
      </c>
      <c r="C12" s="123">
        <v>6167.9</v>
      </c>
      <c r="D12" s="162">
        <v>119.3</v>
      </c>
      <c r="E12" s="60">
        <f t="shared" si="0"/>
        <v>7245.7</v>
      </c>
      <c r="F12" s="353">
        <v>599.91999999999996</v>
      </c>
      <c r="G12" s="354">
        <v>3766.78</v>
      </c>
      <c r="H12" s="355">
        <v>544.23</v>
      </c>
      <c r="I12" s="356">
        <f t="shared" si="1"/>
        <v>4910.93</v>
      </c>
      <c r="J12" s="12"/>
      <c r="K12" s="194" t="s">
        <v>227</v>
      </c>
      <c r="L12" s="197">
        <v>950.3</v>
      </c>
      <c r="M12" s="86">
        <v>6822.4</v>
      </c>
      <c r="N12" s="162">
        <v>2588.1999999999998</v>
      </c>
      <c r="O12" s="85">
        <f t="shared" si="2"/>
        <v>10360.9</v>
      </c>
    </row>
    <row r="13" spans="1:15" x14ac:dyDescent="0.3">
      <c r="A13" s="44" t="s">
        <v>228</v>
      </c>
      <c r="B13" s="200">
        <v>1431</v>
      </c>
      <c r="C13" s="123">
        <v>3355.71</v>
      </c>
      <c r="D13" s="162">
        <v>3050.59</v>
      </c>
      <c r="E13" s="60">
        <f t="shared" si="0"/>
        <v>7837.3</v>
      </c>
      <c r="F13" s="353">
        <v>1295.27</v>
      </c>
      <c r="G13" s="354">
        <v>6203.76</v>
      </c>
      <c r="H13" s="355">
        <v>539.29999999999995</v>
      </c>
      <c r="I13" s="356">
        <f t="shared" si="1"/>
        <v>8038.3300000000008</v>
      </c>
      <c r="J13" s="12"/>
      <c r="K13" s="194" t="s">
        <v>228</v>
      </c>
      <c r="L13" s="195">
        <v>45.9</v>
      </c>
      <c r="M13" s="86">
        <v>2656.2</v>
      </c>
      <c r="N13" s="162">
        <v>24083.5</v>
      </c>
      <c r="O13" s="85">
        <f t="shared" si="2"/>
        <v>26785.599999999999</v>
      </c>
    </row>
    <row r="14" spans="1:15" x14ac:dyDescent="0.3">
      <c r="A14" s="44" t="s">
        <v>487</v>
      </c>
      <c r="B14" s="191">
        <v>1222.8</v>
      </c>
      <c r="C14" s="123">
        <v>1494.99</v>
      </c>
      <c r="D14" s="162">
        <v>1018.71</v>
      </c>
      <c r="E14" s="60">
        <f t="shared" si="0"/>
        <v>3736.5</v>
      </c>
      <c r="F14" s="353">
        <v>1613.35</v>
      </c>
      <c r="G14" s="354">
        <v>1847.36</v>
      </c>
      <c r="H14" s="355">
        <v>36.200000000000003</v>
      </c>
      <c r="I14" s="356">
        <f t="shared" si="1"/>
        <v>3496.91</v>
      </c>
      <c r="J14" s="12"/>
      <c r="K14" s="194" t="s">
        <v>229</v>
      </c>
      <c r="L14" s="197">
        <v>667.6</v>
      </c>
      <c r="M14" s="86">
        <v>576.9</v>
      </c>
      <c r="N14" s="162">
        <v>13784.83</v>
      </c>
      <c r="O14" s="85">
        <f t="shared" si="2"/>
        <v>15029.33</v>
      </c>
    </row>
    <row r="15" spans="1:15" x14ac:dyDescent="0.3">
      <c r="A15" s="44" t="s">
        <v>230</v>
      </c>
      <c r="B15" s="196">
        <v>22.3</v>
      </c>
      <c r="C15" s="163">
        <v>397.7</v>
      </c>
      <c r="D15" s="181">
        <v>643.29999999999995</v>
      </c>
      <c r="E15" s="60">
        <f t="shared" si="0"/>
        <v>1063.3</v>
      </c>
      <c r="F15" s="353">
        <v>121.76</v>
      </c>
      <c r="G15" s="354">
        <v>387.76</v>
      </c>
      <c r="H15" s="355">
        <v>0</v>
      </c>
      <c r="I15" s="356">
        <f t="shared" si="1"/>
        <v>509.52</v>
      </c>
      <c r="J15" s="12"/>
      <c r="K15" s="194" t="s">
        <v>230</v>
      </c>
      <c r="L15" s="201">
        <v>0</v>
      </c>
      <c r="M15" s="202">
        <v>35</v>
      </c>
      <c r="N15" s="181">
        <v>6251.01</v>
      </c>
      <c r="O15" s="85">
        <f t="shared" si="2"/>
        <v>6286.01</v>
      </c>
    </row>
    <row r="16" spans="1:15" x14ac:dyDescent="0.3">
      <c r="A16" s="44" t="s">
        <v>231</v>
      </c>
      <c r="B16" s="200">
        <v>308.8</v>
      </c>
      <c r="C16" s="123">
        <v>1084.0999999999999</v>
      </c>
      <c r="D16" s="162">
        <v>496</v>
      </c>
      <c r="E16" s="60">
        <f t="shared" si="0"/>
        <v>1888.8999999999999</v>
      </c>
      <c r="F16" s="353">
        <v>253.87</v>
      </c>
      <c r="G16" s="354">
        <v>432.92</v>
      </c>
      <c r="H16" s="355">
        <v>189</v>
      </c>
      <c r="I16" s="356">
        <f t="shared" si="1"/>
        <v>875.79</v>
      </c>
      <c r="J16" s="12"/>
      <c r="K16" s="194" t="s">
        <v>231</v>
      </c>
      <c r="L16" s="195">
        <v>0</v>
      </c>
      <c r="M16" s="96">
        <v>573.20000000000005</v>
      </c>
      <c r="N16" s="162">
        <v>1188.3</v>
      </c>
      <c r="O16" s="85">
        <f t="shared" si="2"/>
        <v>1761.5</v>
      </c>
    </row>
    <row r="17" spans="1:15" x14ac:dyDescent="0.3">
      <c r="A17" s="44" t="s">
        <v>232</v>
      </c>
      <c r="B17" s="191">
        <v>380.8</v>
      </c>
      <c r="C17" s="123">
        <v>353.7</v>
      </c>
      <c r="D17" s="162">
        <v>0</v>
      </c>
      <c r="E17" s="60">
        <f t="shared" si="0"/>
        <v>734.5</v>
      </c>
      <c r="F17" s="353">
        <v>296.2</v>
      </c>
      <c r="G17" s="354">
        <v>354.46</v>
      </c>
      <c r="H17" s="355">
        <v>0</v>
      </c>
      <c r="I17" s="356">
        <f t="shared" si="1"/>
        <v>650.66</v>
      </c>
      <c r="J17" s="12"/>
      <c r="K17" s="194" t="s">
        <v>232</v>
      </c>
      <c r="L17" s="197">
        <v>0</v>
      </c>
      <c r="M17" s="86">
        <v>0</v>
      </c>
      <c r="N17" s="162">
        <v>0</v>
      </c>
      <c r="O17" s="85">
        <f t="shared" si="2"/>
        <v>0</v>
      </c>
    </row>
    <row r="18" spans="1:15" ht="14.4" thickBot="1" x14ac:dyDescent="0.35">
      <c r="A18" s="99" t="s">
        <v>233</v>
      </c>
      <c r="B18" s="203">
        <v>0</v>
      </c>
      <c r="C18" s="169">
        <v>16.3</v>
      </c>
      <c r="D18" s="170">
        <v>0</v>
      </c>
      <c r="E18" s="102">
        <f t="shared" si="0"/>
        <v>16.3</v>
      </c>
      <c r="F18" s="357">
        <v>0</v>
      </c>
      <c r="G18" s="358">
        <v>0</v>
      </c>
      <c r="H18" s="359">
        <v>0</v>
      </c>
      <c r="I18" s="360">
        <f>SUM(F18:H18)</f>
        <v>0</v>
      </c>
      <c r="J18" s="12"/>
      <c r="K18" s="204" t="s">
        <v>233</v>
      </c>
      <c r="L18" s="195">
        <v>0</v>
      </c>
      <c r="M18" s="103">
        <v>0</v>
      </c>
      <c r="N18" s="170">
        <v>0</v>
      </c>
      <c r="O18" s="85">
        <f t="shared" si="2"/>
        <v>0</v>
      </c>
    </row>
    <row r="19" spans="1:15" ht="14.4" thickBot="1" x14ac:dyDescent="0.35">
      <c r="A19" s="129" t="s">
        <v>237</v>
      </c>
      <c r="B19" s="205">
        <f>SUM(B4:B18)</f>
        <v>5767.1</v>
      </c>
      <c r="C19" s="108">
        <f>SUM(C4:C18)</f>
        <v>16330.77</v>
      </c>
      <c r="D19" s="157">
        <f>SUM(D4:D18)</f>
        <v>5327.9000000000005</v>
      </c>
      <c r="E19" s="128">
        <f>SUM(E4:E18)</f>
        <v>27425.77</v>
      </c>
      <c r="F19" s="361">
        <f>SUM(F4:F18)</f>
        <v>4966.8599999999997</v>
      </c>
      <c r="G19" s="328">
        <f t="shared" ref="G19:I19" si="3">SUM(G4:G18)</f>
        <v>14997</v>
      </c>
      <c r="H19" s="362">
        <f t="shared" si="3"/>
        <v>1308.73</v>
      </c>
      <c r="I19" s="362">
        <f t="shared" si="3"/>
        <v>21272.590000000004</v>
      </c>
      <c r="J19" s="12"/>
      <c r="K19" s="206" t="s">
        <v>237</v>
      </c>
      <c r="L19" s="207">
        <f>SUM(L4:L18)</f>
        <v>1705.9</v>
      </c>
      <c r="M19" s="56">
        <f>SUM(M4:M18)</f>
        <v>12440.800000000001</v>
      </c>
      <c r="N19" s="157">
        <f>SUM(N4:N18)</f>
        <v>47895.840000000004</v>
      </c>
      <c r="O19" s="112">
        <f>SUM(O4:O18)</f>
        <v>62042.54</v>
      </c>
    </row>
    <row r="20" spans="1:15" s="287" customFormat="1" ht="14.4" thickBot="1" x14ac:dyDescent="0.35">
      <c r="A20" s="490" t="s">
        <v>283</v>
      </c>
      <c r="B20" s="504">
        <f>(B19/E19)*100</f>
        <v>21.028033123591428</v>
      </c>
      <c r="C20" s="504">
        <f>(C19/E19)*100</f>
        <v>59.545347313858464</v>
      </c>
      <c r="D20" s="504">
        <f>(D19/E19)*100</f>
        <v>19.426619562550115</v>
      </c>
      <c r="E20" s="483"/>
      <c r="F20" s="504">
        <f>(F19/I19)*100</f>
        <v>23.348637848047645</v>
      </c>
      <c r="G20" s="504">
        <f>(G19/I19)*100</f>
        <v>70.499172879277978</v>
      </c>
      <c r="H20" s="504">
        <f>(H19/I19)*100</f>
        <v>6.1521892726743657</v>
      </c>
      <c r="I20" s="510">
        <f>(I19/E19)*100</f>
        <v>77.564239764280103</v>
      </c>
      <c r="J20" s="285"/>
      <c r="K20" s="490" t="s">
        <v>283</v>
      </c>
      <c r="L20" s="504">
        <f>(L19/O19)*100</f>
        <v>2.7495650564918845</v>
      </c>
      <c r="M20" s="504">
        <f>(M19/O19)*100</f>
        <v>20.052048159214632</v>
      </c>
      <c r="N20" s="504">
        <f>(N19/O19)*100</f>
        <v>77.19838678429349</v>
      </c>
      <c r="O20" s="286"/>
    </row>
    <row r="21" spans="1:15" x14ac:dyDescent="0.3">
      <c r="A21" s="15" t="s">
        <v>284</v>
      </c>
      <c r="B21" s="11"/>
      <c r="K21" s="15" t="s">
        <v>284</v>
      </c>
      <c r="L21" s="11"/>
    </row>
    <row r="22" spans="1:15" x14ac:dyDescent="0.3">
      <c r="A22" s="208" t="s">
        <v>491</v>
      </c>
      <c r="B22" s="11"/>
      <c r="K22" s="15"/>
      <c r="L22" s="11"/>
    </row>
    <row r="23" spans="1:15" x14ac:dyDescent="0.3">
      <c r="A23" s="307" t="s">
        <v>490</v>
      </c>
      <c r="B23" s="11"/>
      <c r="K23" s="15"/>
      <c r="L23" s="11"/>
    </row>
    <row r="24" spans="1:15" x14ac:dyDescent="0.3">
      <c r="A24" s="144" t="s">
        <v>385</v>
      </c>
      <c r="B24" s="11"/>
      <c r="H24" s="149"/>
      <c r="I24" s="11"/>
    </row>
    <row r="25" spans="1:15" x14ac:dyDescent="0.3">
      <c r="A25" s="144" t="s">
        <v>326</v>
      </c>
      <c r="B25" s="11"/>
      <c r="H25" s="149"/>
      <c r="I25" s="11"/>
    </row>
    <row r="26" spans="1:15" x14ac:dyDescent="0.3">
      <c r="A26" s="144" t="s">
        <v>325</v>
      </c>
      <c r="B26" s="11"/>
      <c r="H26" s="149"/>
      <c r="I26" s="11"/>
    </row>
    <row r="27" spans="1:15" x14ac:dyDescent="0.3">
      <c r="A27" s="516" t="s">
        <v>539</v>
      </c>
      <c r="B27" s="516"/>
      <c r="C27" s="517"/>
      <c r="H27" s="149"/>
      <c r="I27" s="11"/>
    </row>
    <row r="28" spans="1:15" ht="14.4" thickBot="1" x14ac:dyDescent="0.35"/>
    <row r="29" spans="1:15" ht="14.4" thickBot="1" x14ac:dyDescent="0.35">
      <c r="A29" s="782" t="s">
        <v>263</v>
      </c>
      <c r="B29" s="783"/>
      <c r="C29" s="783"/>
      <c r="D29" s="783"/>
      <c r="E29" s="783"/>
      <c r="F29" s="783"/>
      <c r="G29" s="783"/>
      <c r="H29" s="783"/>
      <c r="I29" s="783"/>
      <c r="J29" s="783"/>
      <c r="K29" s="783"/>
      <c r="L29" s="783"/>
      <c r="M29" s="784"/>
    </row>
    <row r="30" spans="1:15" ht="24.6" thickBot="1" x14ac:dyDescent="0.35">
      <c r="A30" s="142" t="s">
        <v>15</v>
      </c>
      <c r="B30" s="66" t="s">
        <v>65</v>
      </c>
      <c r="C30" s="66" t="s">
        <v>536</v>
      </c>
      <c r="D30" s="66" t="s">
        <v>537</v>
      </c>
      <c r="E30" s="66" t="s">
        <v>238</v>
      </c>
      <c r="F30" s="66" t="s">
        <v>234</v>
      </c>
      <c r="G30" s="66" t="s">
        <v>99</v>
      </c>
      <c r="H30" s="66" t="s">
        <v>235</v>
      </c>
      <c r="I30" s="66" t="s">
        <v>239</v>
      </c>
      <c r="J30" s="66" t="s">
        <v>241</v>
      </c>
      <c r="K30" s="66" t="s">
        <v>236</v>
      </c>
      <c r="L30" s="70" t="s">
        <v>1</v>
      </c>
      <c r="M30" s="417" t="s">
        <v>283</v>
      </c>
    </row>
    <row r="31" spans="1:15" x14ac:dyDescent="0.3">
      <c r="A31" s="31" t="s">
        <v>219</v>
      </c>
      <c r="B31" s="13">
        <v>0</v>
      </c>
      <c r="C31" s="13">
        <v>0</v>
      </c>
      <c r="D31" s="13">
        <v>0.9</v>
      </c>
      <c r="E31" s="13">
        <v>0.4</v>
      </c>
      <c r="F31" s="13">
        <v>0</v>
      </c>
      <c r="G31" s="13">
        <v>5.8</v>
      </c>
      <c r="H31" s="13">
        <v>0</v>
      </c>
      <c r="I31" s="13">
        <v>0</v>
      </c>
      <c r="J31" s="13">
        <v>0</v>
      </c>
      <c r="K31" s="43">
        <v>3.1</v>
      </c>
      <c r="L31" s="511">
        <v>10.199999999999999</v>
      </c>
      <c r="M31" s="458">
        <f>L31*100/L$46</f>
        <v>3.7191257866680275E-2</v>
      </c>
    </row>
    <row r="32" spans="1:15" x14ac:dyDescent="0.3">
      <c r="A32" s="34" t="s">
        <v>220</v>
      </c>
      <c r="B32" s="14">
        <v>0</v>
      </c>
      <c r="C32" s="14">
        <v>1</v>
      </c>
      <c r="D32" s="14">
        <v>0</v>
      </c>
      <c r="E32" s="14">
        <v>0</v>
      </c>
      <c r="F32" s="14">
        <v>0</v>
      </c>
      <c r="G32" s="14">
        <v>0</v>
      </c>
      <c r="H32" s="14">
        <v>0</v>
      </c>
      <c r="I32" s="14">
        <v>0</v>
      </c>
      <c r="J32" s="14">
        <v>0</v>
      </c>
      <c r="K32" s="45">
        <v>0</v>
      </c>
      <c r="L32" s="437">
        <v>1</v>
      </c>
      <c r="M32" s="459">
        <f t="shared" ref="M32:M45" si="4">L32*100/L$46</f>
        <v>3.6462017516353216E-3</v>
      </c>
    </row>
    <row r="33" spans="1:13" x14ac:dyDescent="0.3">
      <c r="A33" s="34" t="s">
        <v>221</v>
      </c>
      <c r="B33" s="14">
        <v>17.2</v>
      </c>
      <c r="C33" s="14">
        <v>0.4</v>
      </c>
      <c r="D33" s="14">
        <v>0.9</v>
      </c>
      <c r="E33" s="14">
        <v>1.4</v>
      </c>
      <c r="F33" s="14">
        <v>0</v>
      </c>
      <c r="G33" s="14">
        <v>0</v>
      </c>
      <c r="H33" s="14">
        <v>0</v>
      </c>
      <c r="I33" s="14">
        <v>0</v>
      </c>
      <c r="J33" s="14">
        <v>0</v>
      </c>
      <c r="K33" s="45">
        <v>10.9</v>
      </c>
      <c r="L33" s="437">
        <v>30.8</v>
      </c>
      <c r="M33" s="459">
        <f t="shared" si="4"/>
        <v>0.1123030139503679</v>
      </c>
    </row>
    <row r="34" spans="1:13" x14ac:dyDescent="0.3">
      <c r="A34" s="34" t="s">
        <v>222</v>
      </c>
      <c r="B34" s="14">
        <v>0</v>
      </c>
      <c r="C34" s="14">
        <v>0.3</v>
      </c>
      <c r="D34" s="14">
        <v>16.2</v>
      </c>
      <c r="E34" s="14">
        <v>5.3</v>
      </c>
      <c r="F34" s="14">
        <v>0</v>
      </c>
      <c r="G34" s="14">
        <v>15.2</v>
      </c>
      <c r="H34" s="14">
        <v>0</v>
      </c>
      <c r="I34" s="14">
        <v>0</v>
      </c>
      <c r="J34" s="14">
        <v>0</v>
      </c>
      <c r="K34" s="45">
        <v>29.5</v>
      </c>
      <c r="L34" s="437">
        <v>66.5</v>
      </c>
      <c r="M34" s="459">
        <f t="shared" si="4"/>
        <v>0.2424724164837489</v>
      </c>
    </row>
    <row r="35" spans="1:13" x14ac:dyDescent="0.3">
      <c r="A35" s="34" t="s">
        <v>223</v>
      </c>
      <c r="B35" s="14">
        <v>191</v>
      </c>
      <c r="C35" s="14">
        <v>0</v>
      </c>
      <c r="D35" s="14">
        <v>3.3</v>
      </c>
      <c r="E35" s="14">
        <v>57.6</v>
      </c>
      <c r="F35" s="14">
        <v>0</v>
      </c>
      <c r="G35" s="14">
        <v>2.9</v>
      </c>
      <c r="H35" s="14">
        <v>0</v>
      </c>
      <c r="I35" s="14">
        <v>0</v>
      </c>
      <c r="J35" s="14">
        <v>0</v>
      </c>
      <c r="K35" s="45">
        <v>2.1</v>
      </c>
      <c r="L35" s="437">
        <v>256.89999999999998</v>
      </c>
      <c r="M35" s="459">
        <f t="shared" si="4"/>
        <v>0.93670922999511397</v>
      </c>
    </row>
    <row r="36" spans="1:13" x14ac:dyDescent="0.3">
      <c r="A36" s="34" t="s">
        <v>224</v>
      </c>
      <c r="B36" s="14">
        <v>6.5</v>
      </c>
      <c r="C36" s="14">
        <v>0</v>
      </c>
      <c r="D36" s="14">
        <v>0</v>
      </c>
      <c r="E36" s="14">
        <v>27.5</v>
      </c>
      <c r="F36" s="14">
        <v>0</v>
      </c>
      <c r="G36" s="14">
        <v>15.7</v>
      </c>
      <c r="H36" s="14">
        <v>0</v>
      </c>
      <c r="I36" s="14">
        <v>0</v>
      </c>
      <c r="J36" s="14">
        <v>0</v>
      </c>
      <c r="K36" s="45">
        <v>12.67</v>
      </c>
      <c r="L36" s="437">
        <v>62.4</v>
      </c>
      <c r="M36" s="459">
        <f t="shared" si="4"/>
        <v>0.22752298930204407</v>
      </c>
    </row>
    <row r="37" spans="1:13" x14ac:dyDescent="0.3">
      <c r="A37" s="34" t="s">
        <v>225</v>
      </c>
      <c r="B37" s="14">
        <v>0</v>
      </c>
      <c r="C37" s="14">
        <v>0</v>
      </c>
      <c r="D37" s="14">
        <v>0</v>
      </c>
      <c r="E37" s="14">
        <v>0</v>
      </c>
      <c r="F37" s="14">
        <v>0</v>
      </c>
      <c r="G37" s="14">
        <v>0</v>
      </c>
      <c r="H37" s="14">
        <v>0</v>
      </c>
      <c r="I37" s="14">
        <v>0</v>
      </c>
      <c r="J37" s="14">
        <v>0</v>
      </c>
      <c r="K37" s="45">
        <v>49.1</v>
      </c>
      <c r="L37" s="437">
        <v>49.1</v>
      </c>
      <c r="M37" s="459">
        <f t="shared" si="4"/>
        <v>0.1790285060052943</v>
      </c>
    </row>
    <row r="38" spans="1:13" x14ac:dyDescent="0.3">
      <c r="A38" s="34" t="s">
        <v>226</v>
      </c>
      <c r="B38" s="14">
        <v>0</v>
      </c>
      <c r="C38" s="14">
        <v>0</v>
      </c>
      <c r="D38" s="14">
        <v>0</v>
      </c>
      <c r="E38" s="14">
        <v>5.5</v>
      </c>
      <c r="F38" s="14">
        <v>0</v>
      </c>
      <c r="G38" s="14">
        <v>1613.4</v>
      </c>
      <c r="H38" s="14">
        <v>2729.6</v>
      </c>
      <c r="I38" s="14">
        <v>0</v>
      </c>
      <c r="J38" s="14">
        <v>0</v>
      </c>
      <c r="K38" s="45">
        <v>77.900000000000006</v>
      </c>
      <c r="L38" s="437">
        <v>4426.3999999999996</v>
      </c>
      <c r="M38" s="459">
        <f t="shared" si="4"/>
        <v>16.139547433438587</v>
      </c>
    </row>
    <row r="39" spans="1:13" x14ac:dyDescent="0.3">
      <c r="A39" s="34" t="s">
        <v>227</v>
      </c>
      <c r="B39" s="14">
        <v>0</v>
      </c>
      <c r="C39" s="14">
        <v>0</v>
      </c>
      <c r="D39" s="14">
        <v>0</v>
      </c>
      <c r="E39" s="14">
        <v>0</v>
      </c>
      <c r="F39" s="14">
        <v>0</v>
      </c>
      <c r="G39" s="14">
        <v>701</v>
      </c>
      <c r="H39" s="14">
        <v>6535.7</v>
      </c>
      <c r="I39" s="14">
        <v>0</v>
      </c>
      <c r="J39" s="14">
        <v>0</v>
      </c>
      <c r="K39" s="45">
        <v>9</v>
      </c>
      <c r="L39" s="437">
        <v>7245.7</v>
      </c>
      <c r="M39" s="459">
        <f t="shared" si="4"/>
        <v>26.419284031824048</v>
      </c>
    </row>
    <row r="40" spans="1:13" x14ac:dyDescent="0.3">
      <c r="A40" s="34" t="s">
        <v>228</v>
      </c>
      <c r="B40" s="14">
        <v>0</v>
      </c>
      <c r="C40" s="14">
        <v>0</v>
      </c>
      <c r="D40" s="14">
        <v>0</v>
      </c>
      <c r="E40" s="14">
        <v>1.7</v>
      </c>
      <c r="F40" s="14">
        <v>0</v>
      </c>
      <c r="G40" s="14">
        <v>5584.2</v>
      </c>
      <c r="H40" s="14">
        <v>2174.4</v>
      </c>
      <c r="I40" s="14">
        <v>0</v>
      </c>
      <c r="J40" s="14">
        <v>0</v>
      </c>
      <c r="K40" s="45">
        <v>77</v>
      </c>
      <c r="L40" s="437">
        <v>7837.3</v>
      </c>
      <c r="M40" s="459">
        <f t="shared" si="4"/>
        <v>28.576376988091507</v>
      </c>
    </row>
    <row r="41" spans="1:13" x14ac:dyDescent="0.3">
      <c r="A41" s="34" t="s">
        <v>229</v>
      </c>
      <c r="B41" s="14">
        <v>0</v>
      </c>
      <c r="C41" s="14">
        <v>0</v>
      </c>
      <c r="D41" s="14">
        <v>0</v>
      </c>
      <c r="E41" s="14"/>
      <c r="F41" s="14">
        <v>12.9</v>
      </c>
      <c r="G41" s="14">
        <v>2678.7</v>
      </c>
      <c r="H41" s="14">
        <v>949</v>
      </c>
      <c r="I41" s="14">
        <v>0</v>
      </c>
      <c r="J41" s="14">
        <v>0</v>
      </c>
      <c r="K41" s="45">
        <v>95.9</v>
      </c>
      <c r="L41" s="437">
        <v>3736.5</v>
      </c>
      <c r="M41" s="459">
        <f t="shared" si="4"/>
        <v>13.624032844985379</v>
      </c>
    </row>
    <row r="42" spans="1:13" x14ac:dyDescent="0.3">
      <c r="A42" s="34" t="s">
        <v>230</v>
      </c>
      <c r="B42" s="14">
        <v>0</v>
      </c>
      <c r="C42" s="14">
        <v>0</v>
      </c>
      <c r="D42" s="14">
        <v>0</v>
      </c>
      <c r="E42" s="14">
        <v>0</v>
      </c>
      <c r="F42" s="14">
        <v>134</v>
      </c>
      <c r="G42" s="14">
        <v>730.4</v>
      </c>
      <c r="H42" s="14">
        <v>180.7</v>
      </c>
      <c r="I42" s="14">
        <v>0</v>
      </c>
      <c r="J42" s="14">
        <v>0</v>
      </c>
      <c r="K42" s="45">
        <v>18.2</v>
      </c>
      <c r="L42" s="437">
        <v>1063.3</v>
      </c>
      <c r="M42" s="459">
        <f t="shared" si="4"/>
        <v>3.8770063225138376</v>
      </c>
    </row>
    <row r="43" spans="1:13" x14ac:dyDescent="0.3">
      <c r="A43" s="34" t="s">
        <v>231</v>
      </c>
      <c r="B43" s="14">
        <v>0</v>
      </c>
      <c r="C43" s="14">
        <v>0</v>
      </c>
      <c r="D43" s="14">
        <v>0</v>
      </c>
      <c r="E43" s="14">
        <v>0</v>
      </c>
      <c r="F43" s="14">
        <v>13.7</v>
      </c>
      <c r="G43" s="14">
        <v>1548.1</v>
      </c>
      <c r="H43" s="14">
        <v>206.5</v>
      </c>
      <c r="I43" s="14">
        <v>0</v>
      </c>
      <c r="J43" s="14">
        <v>0</v>
      </c>
      <c r="K43" s="45">
        <v>120.6</v>
      </c>
      <c r="L43" s="437">
        <v>1888.9</v>
      </c>
      <c r="M43" s="459">
        <f t="shared" si="4"/>
        <v>6.8873104886639593</v>
      </c>
    </row>
    <row r="44" spans="1:13" x14ac:dyDescent="0.3">
      <c r="A44" s="34" t="s">
        <v>232</v>
      </c>
      <c r="B44" s="14">
        <v>0</v>
      </c>
      <c r="C44" s="14">
        <v>0</v>
      </c>
      <c r="D44" s="14">
        <v>0</v>
      </c>
      <c r="E44" s="14">
        <v>0</v>
      </c>
      <c r="F44" s="143">
        <v>97.3</v>
      </c>
      <c r="G44" s="14">
        <v>0</v>
      </c>
      <c r="H44" s="14">
        <v>0</v>
      </c>
      <c r="I44" s="14">
        <v>443.3</v>
      </c>
      <c r="J44" s="14">
        <v>167.4</v>
      </c>
      <c r="K44" s="45">
        <v>26.5</v>
      </c>
      <c r="L44" s="437">
        <v>734.5</v>
      </c>
      <c r="M44" s="459">
        <f t="shared" si="4"/>
        <v>2.6781351865761436</v>
      </c>
    </row>
    <row r="45" spans="1:13" ht="14.4" thickBot="1" x14ac:dyDescent="0.35">
      <c r="A45" s="40" t="s">
        <v>233</v>
      </c>
      <c r="B45" s="14">
        <v>0</v>
      </c>
      <c r="C45" s="14">
        <v>0</v>
      </c>
      <c r="D45" s="14">
        <v>0</v>
      </c>
      <c r="E45" s="14">
        <v>0</v>
      </c>
      <c r="F45" s="14">
        <v>0</v>
      </c>
      <c r="G45" s="14">
        <v>0</v>
      </c>
      <c r="H45" s="14">
        <v>7</v>
      </c>
      <c r="I45" s="126">
        <v>8.6</v>
      </c>
      <c r="J45" s="126">
        <v>0.1</v>
      </c>
      <c r="K45" s="127">
        <v>0.6</v>
      </c>
      <c r="L45" s="437">
        <v>16.3</v>
      </c>
      <c r="M45" s="460">
        <f t="shared" si="4"/>
        <v>5.9433088551655744E-2</v>
      </c>
    </row>
    <row r="46" spans="1:13" ht="14.4" thickBot="1" x14ac:dyDescent="0.35">
      <c r="A46" s="421" t="s">
        <v>264</v>
      </c>
      <c r="B46" s="63">
        <v>214.7</v>
      </c>
      <c r="C46" s="63">
        <v>1.7</v>
      </c>
      <c r="D46" s="63">
        <v>21.3</v>
      </c>
      <c r="E46" s="63">
        <v>99.4</v>
      </c>
      <c r="F46" s="63">
        <v>257.89999999999998</v>
      </c>
      <c r="G46" s="63">
        <v>12895.4</v>
      </c>
      <c r="H46" s="63">
        <v>12782.9</v>
      </c>
      <c r="I46" s="63">
        <v>451.9</v>
      </c>
      <c r="J46" s="63">
        <v>167.5</v>
      </c>
      <c r="K46" s="499">
        <v>533.1</v>
      </c>
      <c r="L46" s="58">
        <v>27425.8</v>
      </c>
      <c r="M46" s="503">
        <v>100</v>
      </c>
    </row>
    <row r="47" spans="1:13" x14ac:dyDescent="0.3">
      <c r="A47" s="427" t="s">
        <v>283</v>
      </c>
      <c r="B47" s="428">
        <f>B46*100/$L46</f>
        <v>0.78283951607610358</v>
      </c>
      <c r="C47" s="428">
        <f t="shared" ref="C47:K47" si="5">C46*100/$L46</f>
        <v>6.1985429777800466E-3</v>
      </c>
      <c r="D47" s="428">
        <f t="shared" si="5"/>
        <v>7.7664097309832356E-2</v>
      </c>
      <c r="E47" s="428">
        <f t="shared" si="5"/>
        <v>0.36243245411255098</v>
      </c>
      <c r="F47" s="428">
        <f t="shared" si="5"/>
        <v>0.94035543174674929</v>
      </c>
      <c r="G47" s="428">
        <f t="shared" si="5"/>
        <v>47.019230068038127</v>
      </c>
      <c r="H47" s="428">
        <f t="shared" si="5"/>
        <v>46.609032370979151</v>
      </c>
      <c r="I47" s="428">
        <f t="shared" si="5"/>
        <v>1.6477185715640019</v>
      </c>
      <c r="J47" s="428">
        <f t="shared" si="5"/>
        <v>0.61073879339891635</v>
      </c>
      <c r="K47" s="428">
        <f t="shared" si="5"/>
        <v>1.9437901537967899</v>
      </c>
      <c r="L47" s="434">
        <v>100</v>
      </c>
      <c r="M47" s="492"/>
    </row>
    <row r="48" spans="1:13" x14ac:dyDescent="0.3">
      <c r="A48" s="15" t="s">
        <v>284</v>
      </c>
      <c r="B48" s="11"/>
      <c r="C48" s="423" t="s">
        <v>535</v>
      </c>
    </row>
    <row r="49" spans="1:12" ht="14.4" thickBot="1" x14ac:dyDescent="0.35">
      <c r="G49" s="17"/>
      <c r="H49" s="17"/>
      <c r="I49" s="17"/>
      <c r="J49" s="17"/>
      <c r="K49" s="17"/>
      <c r="L49" s="17"/>
    </row>
    <row r="50" spans="1:12" ht="14.4" thickBot="1" x14ac:dyDescent="0.35">
      <c r="A50" s="782" t="s">
        <v>265</v>
      </c>
      <c r="B50" s="783"/>
      <c r="C50" s="783"/>
      <c r="D50" s="783"/>
      <c r="E50" s="783"/>
      <c r="F50" s="783"/>
      <c r="G50" s="783"/>
      <c r="H50" s="784"/>
      <c r="I50" s="18"/>
      <c r="J50" s="18"/>
      <c r="K50" s="18"/>
      <c r="L50" s="18"/>
    </row>
    <row r="51" spans="1:12" ht="30.75" customHeight="1" thickBot="1" x14ac:dyDescent="0.35">
      <c r="A51" s="142" t="s">
        <v>15</v>
      </c>
      <c r="B51" s="66" t="s">
        <v>234</v>
      </c>
      <c r="C51" s="66" t="s">
        <v>99</v>
      </c>
      <c r="D51" s="66" t="s">
        <v>235</v>
      </c>
      <c r="E51" s="66" t="s">
        <v>239</v>
      </c>
      <c r="F51" s="67" t="s">
        <v>236</v>
      </c>
      <c r="G51" s="114" t="s">
        <v>1</v>
      </c>
      <c r="H51" s="417" t="s">
        <v>283</v>
      </c>
    </row>
    <row r="52" spans="1:12" x14ac:dyDescent="0.3">
      <c r="A52" s="31" t="s">
        <v>219</v>
      </c>
      <c r="B52" s="13">
        <v>0</v>
      </c>
      <c r="C52" s="13">
        <v>0</v>
      </c>
      <c r="D52" s="13">
        <v>0</v>
      </c>
      <c r="E52" s="13">
        <v>0</v>
      </c>
      <c r="F52" s="43">
        <v>0</v>
      </c>
      <c r="G52" s="437">
        <v>0</v>
      </c>
      <c r="H52" s="471">
        <f>G52*100/G$67</f>
        <v>0</v>
      </c>
    </row>
    <row r="53" spans="1:12" x14ac:dyDescent="0.3">
      <c r="A53" s="34" t="s">
        <v>220</v>
      </c>
      <c r="B53" s="14">
        <v>0</v>
      </c>
      <c r="C53" s="14">
        <v>0</v>
      </c>
      <c r="D53" s="14">
        <v>0</v>
      </c>
      <c r="E53" s="14">
        <v>0</v>
      </c>
      <c r="F53" s="45">
        <v>0</v>
      </c>
      <c r="G53" s="437">
        <v>0</v>
      </c>
      <c r="H53" s="472">
        <f t="shared" ref="H53:H66" si="6">G53*100/G$67</f>
        <v>0</v>
      </c>
    </row>
    <row r="54" spans="1:12" x14ac:dyDescent="0.3">
      <c r="A54" s="34" t="s">
        <v>221</v>
      </c>
      <c r="B54" s="14">
        <v>0</v>
      </c>
      <c r="C54" s="14">
        <v>0</v>
      </c>
      <c r="D54" s="14">
        <v>0</v>
      </c>
      <c r="E54" s="14">
        <v>0</v>
      </c>
      <c r="F54" s="45">
        <v>0</v>
      </c>
      <c r="G54" s="437">
        <v>0</v>
      </c>
      <c r="H54" s="472">
        <f t="shared" si="6"/>
        <v>0</v>
      </c>
    </row>
    <row r="55" spans="1:12" x14ac:dyDescent="0.3">
      <c r="A55" s="34" t="s">
        <v>222</v>
      </c>
      <c r="B55" s="14">
        <v>0</v>
      </c>
      <c r="C55" s="14"/>
      <c r="D55" s="14">
        <v>0</v>
      </c>
      <c r="E55" s="14">
        <v>0</v>
      </c>
      <c r="F55" s="45">
        <v>0</v>
      </c>
      <c r="G55" s="437">
        <v>0</v>
      </c>
      <c r="H55" s="472">
        <f t="shared" si="6"/>
        <v>0</v>
      </c>
    </row>
    <row r="56" spans="1:12" x14ac:dyDescent="0.3">
      <c r="A56" s="34" t="s">
        <v>223</v>
      </c>
      <c r="B56" s="14">
        <v>0</v>
      </c>
      <c r="C56" s="14"/>
      <c r="D56" s="14">
        <v>0</v>
      </c>
      <c r="E56" s="14">
        <v>0</v>
      </c>
      <c r="F56" s="45">
        <v>0</v>
      </c>
      <c r="G56" s="437">
        <v>0</v>
      </c>
      <c r="H56" s="472">
        <f t="shared" si="6"/>
        <v>0</v>
      </c>
    </row>
    <row r="57" spans="1:12" x14ac:dyDescent="0.3">
      <c r="A57" s="34" t="s">
        <v>224</v>
      </c>
      <c r="B57" s="14">
        <v>0</v>
      </c>
      <c r="C57" s="14">
        <v>1312.2</v>
      </c>
      <c r="D57" s="14">
        <v>75.7</v>
      </c>
      <c r="E57" s="14">
        <v>0</v>
      </c>
      <c r="F57" s="45">
        <v>126.9</v>
      </c>
      <c r="G57" s="437">
        <v>1514.8</v>
      </c>
      <c r="H57" s="459">
        <f t="shared" si="6"/>
        <v>2.4415521618245557</v>
      </c>
    </row>
    <row r="58" spans="1:12" x14ac:dyDescent="0.3">
      <c r="A58" s="34" t="s">
        <v>225</v>
      </c>
      <c r="B58" s="14">
        <v>0</v>
      </c>
      <c r="C58" s="14">
        <v>172.3</v>
      </c>
      <c r="D58" s="14">
        <v>0</v>
      </c>
      <c r="E58" s="14">
        <v>0</v>
      </c>
      <c r="F58" s="45">
        <v>132.1</v>
      </c>
      <c r="G58" s="437">
        <v>304.39999999999998</v>
      </c>
      <c r="H58" s="459">
        <f t="shared" si="6"/>
        <v>0.49063142200910659</v>
      </c>
    </row>
    <row r="59" spans="1:12" x14ac:dyDescent="0.3">
      <c r="A59" s="34" t="s">
        <v>226</v>
      </c>
      <c r="B59" s="14">
        <v>0</v>
      </c>
      <c r="C59" s="14">
        <v>0</v>
      </c>
      <c r="D59" s="14">
        <v>0</v>
      </c>
      <c r="E59" s="14">
        <v>0</v>
      </c>
      <c r="F59" s="45">
        <v>0</v>
      </c>
      <c r="G59" s="437">
        <v>0</v>
      </c>
      <c r="H59" s="472">
        <f t="shared" si="6"/>
        <v>0</v>
      </c>
    </row>
    <row r="60" spans="1:12" x14ac:dyDescent="0.3">
      <c r="A60" s="34" t="s">
        <v>227</v>
      </c>
      <c r="B60" s="14">
        <v>0</v>
      </c>
      <c r="C60" s="14">
        <v>1631.7</v>
      </c>
      <c r="D60" s="14">
        <v>8726</v>
      </c>
      <c r="E60" s="14">
        <v>0</v>
      </c>
      <c r="F60" s="45">
        <v>3.2</v>
      </c>
      <c r="G60" s="437">
        <v>10360.9</v>
      </c>
      <c r="H60" s="459">
        <f t="shared" si="6"/>
        <v>16.699681669823104</v>
      </c>
    </row>
    <row r="61" spans="1:12" x14ac:dyDescent="0.3">
      <c r="A61" s="34" t="s">
        <v>228</v>
      </c>
      <c r="B61" s="14">
        <v>0</v>
      </c>
      <c r="C61" s="14">
        <v>8465.7000000000007</v>
      </c>
      <c r="D61" s="14">
        <v>18319.900000000001</v>
      </c>
      <c r="E61" s="14">
        <v>0</v>
      </c>
      <c r="F61" s="45">
        <v>0</v>
      </c>
      <c r="G61" s="437">
        <v>26785.599999999999</v>
      </c>
      <c r="H61" s="459">
        <f t="shared" si="6"/>
        <v>43.172986259418948</v>
      </c>
    </row>
    <row r="62" spans="1:12" x14ac:dyDescent="0.3">
      <c r="A62" s="34" t="s">
        <v>229</v>
      </c>
      <c r="B62" s="14">
        <v>0</v>
      </c>
      <c r="C62" s="14">
        <v>9914.2000000000007</v>
      </c>
      <c r="D62" s="14">
        <v>5081.3</v>
      </c>
      <c r="E62" s="14">
        <v>7.9</v>
      </c>
      <c r="F62" s="45">
        <v>25.9</v>
      </c>
      <c r="G62" s="437">
        <v>15029.3</v>
      </c>
      <c r="H62" s="459">
        <f t="shared" si="6"/>
        <v>24.224201152435832</v>
      </c>
    </row>
    <row r="63" spans="1:12" x14ac:dyDescent="0.3">
      <c r="A63" s="34" t="s">
        <v>230</v>
      </c>
      <c r="B63" s="14">
        <v>3.5</v>
      </c>
      <c r="C63" s="14">
        <v>2200.3000000000002</v>
      </c>
      <c r="D63" s="14">
        <v>4082.2</v>
      </c>
      <c r="E63" s="14">
        <v>0</v>
      </c>
      <c r="F63" s="45">
        <v>0</v>
      </c>
      <c r="G63" s="437">
        <v>6286</v>
      </c>
      <c r="H63" s="459">
        <f t="shared" si="6"/>
        <v>10.131764516259016</v>
      </c>
    </row>
    <row r="64" spans="1:12" x14ac:dyDescent="0.3">
      <c r="A64" s="34" t="s">
        <v>231</v>
      </c>
      <c r="B64" s="14">
        <v>0</v>
      </c>
      <c r="C64" s="14">
        <v>1525.9</v>
      </c>
      <c r="D64" s="14">
        <v>235.6</v>
      </c>
      <c r="E64" s="14">
        <v>0</v>
      </c>
      <c r="F64" s="45">
        <v>0</v>
      </c>
      <c r="G64" s="437">
        <v>1761.5</v>
      </c>
      <c r="H64" s="459">
        <f t="shared" si="6"/>
        <v>2.8391828182294394</v>
      </c>
    </row>
    <row r="65" spans="1:8" x14ac:dyDescent="0.3">
      <c r="A65" s="34" t="s">
        <v>232</v>
      </c>
      <c r="B65" s="14">
        <v>0</v>
      </c>
      <c r="C65" s="14">
        <v>0</v>
      </c>
      <c r="D65" s="14">
        <v>0</v>
      </c>
      <c r="E65" s="14">
        <v>0</v>
      </c>
      <c r="F65" s="45">
        <v>0</v>
      </c>
      <c r="G65" s="437">
        <v>0</v>
      </c>
      <c r="H65" s="472">
        <f t="shared" si="6"/>
        <v>0</v>
      </c>
    </row>
    <row r="66" spans="1:8" ht="14.4" thickBot="1" x14ac:dyDescent="0.35">
      <c r="A66" s="40" t="s">
        <v>233</v>
      </c>
      <c r="B66" s="48">
        <v>0</v>
      </c>
      <c r="C66" s="48">
        <v>0</v>
      </c>
      <c r="D66" s="48">
        <v>0</v>
      </c>
      <c r="E66" s="126">
        <v>0</v>
      </c>
      <c r="F66" s="127">
        <v>0</v>
      </c>
      <c r="G66" s="437">
        <v>0</v>
      </c>
      <c r="H66" s="500">
        <f t="shared" si="6"/>
        <v>0</v>
      </c>
    </row>
    <row r="67" spans="1:8" ht="14.4" thickBot="1" x14ac:dyDescent="0.35">
      <c r="A67" s="421" t="s">
        <v>264</v>
      </c>
      <c r="B67" s="63">
        <v>3.5</v>
      </c>
      <c r="C67" s="63">
        <v>25222.3</v>
      </c>
      <c r="D67" s="63">
        <v>36520.699999999997</v>
      </c>
      <c r="E67" s="63">
        <v>7.9</v>
      </c>
      <c r="F67" s="152">
        <v>288.10000000000002</v>
      </c>
      <c r="G67" s="58">
        <v>62042.5</v>
      </c>
      <c r="H67" s="503">
        <v>100</v>
      </c>
    </row>
    <row r="68" spans="1:8" x14ac:dyDescent="0.3">
      <c r="A68" s="427" t="s">
        <v>283</v>
      </c>
      <c r="B68" s="428">
        <f>B67*100/$G67</f>
        <v>5.6412942740863116E-3</v>
      </c>
      <c r="C68" s="428">
        <f t="shared" ref="C68:F68" si="7">C67*100/$G67</f>
        <v>40.653261876939197</v>
      </c>
      <c r="D68" s="428">
        <f t="shared" si="7"/>
        <v>58.864004513035411</v>
      </c>
      <c r="E68" s="428">
        <f t="shared" si="7"/>
        <v>1.2733207075794818E-2</v>
      </c>
      <c r="F68" s="428">
        <f t="shared" si="7"/>
        <v>0.46435910867550473</v>
      </c>
      <c r="G68" s="434">
        <v>100</v>
      </c>
      <c r="H68" s="492"/>
    </row>
    <row r="69" spans="1:8" x14ac:dyDescent="0.3">
      <c r="A69" s="15" t="s">
        <v>284</v>
      </c>
      <c r="B69" s="11"/>
    </row>
    <row r="70" spans="1:8" ht="14.4" thickBot="1" x14ac:dyDescent="0.35"/>
    <row r="71" spans="1:8" ht="26.25" customHeight="1" thickBot="1" x14ac:dyDescent="0.35">
      <c r="A71" s="792" t="s">
        <v>266</v>
      </c>
      <c r="B71" s="793"/>
      <c r="C71" s="794"/>
    </row>
    <row r="72" spans="1:8" ht="14.4" thickBot="1" x14ac:dyDescent="0.35">
      <c r="A72" s="782" t="s">
        <v>31</v>
      </c>
      <c r="B72" s="784"/>
      <c r="C72" s="133" t="s">
        <v>240</v>
      </c>
    </row>
    <row r="73" spans="1:8" x14ac:dyDescent="0.3">
      <c r="A73" s="803" t="s">
        <v>65</v>
      </c>
      <c r="B73" s="804"/>
      <c r="C73" s="145">
        <v>214.7</v>
      </c>
    </row>
    <row r="74" spans="1:8" x14ac:dyDescent="0.3">
      <c r="A74" s="778" t="s">
        <v>536</v>
      </c>
      <c r="B74" s="779"/>
      <c r="C74" s="130">
        <v>1.7</v>
      </c>
    </row>
    <row r="75" spans="1:8" x14ac:dyDescent="0.3">
      <c r="A75" s="778" t="s">
        <v>537</v>
      </c>
      <c r="B75" s="779"/>
      <c r="C75" s="130">
        <v>21.3</v>
      </c>
    </row>
    <row r="76" spans="1:8" x14ac:dyDescent="0.3">
      <c r="A76" s="778" t="s">
        <v>238</v>
      </c>
      <c r="B76" s="779"/>
      <c r="C76" s="130">
        <v>99.4</v>
      </c>
    </row>
    <row r="77" spans="1:8" x14ac:dyDescent="0.3">
      <c r="A77" s="778" t="s">
        <v>234</v>
      </c>
      <c r="B77" s="779"/>
      <c r="C77" s="130">
        <v>261.39999999999998</v>
      </c>
    </row>
    <row r="78" spans="1:8" x14ac:dyDescent="0.3">
      <c r="A78" s="778" t="s">
        <v>99</v>
      </c>
      <c r="B78" s="779"/>
      <c r="C78" s="130">
        <v>38117.699999999997</v>
      </c>
    </row>
    <row r="79" spans="1:8" x14ac:dyDescent="0.3">
      <c r="A79" s="778" t="s">
        <v>235</v>
      </c>
      <c r="B79" s="779"/>
      <c r="C79" s="130">
        <v>49303.6</v>
      </c>
    </row>
    <row r="80" spans="1:8" x14ac:dyDescent="0.3">
      <c r="A80" s="778" t="s">
        <v>239</v>
      </c>
      <c r="B80" s="779"/>
      <c r="C80" s="130">
        <v>459.8</v>
      </c>
    </row>
    <row r="81" spans="1:3" x14ac:dyDescent="0.3">
      <c r="A81" s="778" t="s">
        <v>241</v>
      </c>
      <c r="B81" s="779"/>
      <c r="C81" s="130">
        <v>167.5</v>
      </c>
    </row>
    <row r="82" spans="1:3" ht="14.4" thickBot="1" x14ac:dyDescent="0.35">
      <c r="A82" s="811" t="s">
        <v>236</v>
      </c>
      <c r="B82" s="828"/>
      <c r="C82" s="131">
        <v>821.2</v>
      </c>
    </row>
    <row r="83" spans="1:3" ht="14.4" thickBot="1" x14ac:dyDescent="0.35">
      <c r="A83" s="813" t="s">
        <v>237</v>
      </c>
      <c r="B83" s="820"/>
      <c r="C83" s="132">
        <f>SUM(C73:C82)</f>
        <v>89468.299999999988</v>
      </c>
    </row>
    <row r="84" spans="1:3" x14ac:dyDescent="0.3">
      <c r="A84" s="15" t="s">
        <v>284</v>
      </c>
      <c r="B84" s="11"/>
      <c r="C84" s="423" t="s">
        <v>535</v>
      </c>
    </row>
  </sheetData>
  <mergeCells count="18">
    <mergeCell ref="A2:E2"/>
    <mergeCell ref="A71:C71"/>
    <mergeCell ref="K2:O2"/>
    <mergeCell ref="F2:I2"/>
    <mergeCell ref="A29:M29"/>
    <mergeCell ref="A50:H50"/>
    <mergeCell ref="A83:B83"/>
    <mergeCell ref="A72:B72"/>
    <mergeCell ref="A73:B73"/>
    <mergeCell ref="A74:B74"/>
    <mergeCell ref="A75:B75"/>
    <mergeCell ref="A76:B76"/>
    <mergeCell ref="A77:B77"/>
    <mergeCell ref="A78:B78"/>
    <mergeCell ref="A79:B79"/>
    <mergeCell ref="A80:B80"/>
    <mergeCell ref="A81:B81"/>
    <mergeCell ref="A82:B82"/>
  </mergeCells>
  <pageMargins left="0.75" right="0.75" top="1" bottom="1" header="0" footer="0"/>
  <pageSetup scale="6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86"/>
  <sheetViews>
    <sheetView showGridLines="0" workbookViewId="0">
      <selection activeCell="I19" sqref="I19"/>
    </sheetView>
  </sheetViews>
  <sheetFormatPr baseColWidth="10" defaultColWidth="11.44140625" defaultRowHeight="13.8" x14ac:dyDescent="0.3"/>
  <cols>
    <col min="1" max="1" width="15.109375" style="10" customWidth="1"/>
    <col min="2" max="2" width="12" style="10" customWidth="1"/>
    <col min="3" max="3" width="11.88671875" style="10" customWidth="1"/>
    <col min="4" max="4" width="9.44140625" style="10" customWidth="1"/>
    <col min="5" max="5" width="11.88671875" style="10" customWidth="1"/>
    <col min="6" max="6" width="10.109375" style="10" customWidth="1"/>
    <col min="7" max="7" width="9.109375" style="10" customWidth="1"/>
    <col min="8" max="8" width="9.88671875" style="10" customWidth="1"/>
    <col min="9" max="9" width="10.88671875" style="10" customWidth="1"/>
    <col min="10" max="10" width="9.109375" style="10" customWidth="1"/>
    <col min="11" max="11" width="15.109375" style="10" customWidth="1"/>
    <col min="12" max="12" width="10.5546875" style="10" customWidth="1"/>
    <col min="13" max="13" width="11.6640625" style="10" customWidth="1"/>
    <col min="14" max="14" width="10.6640625" style="10" customWidth="1"/>
    <col min="15" max="15" width="9.33203125" style="10" customWidth="1"/>
    <col min="16" max="16384" width="11.44140625" style="10"/>
  </cols>
  <sheetData>
    <row r="1" spans="1:15" ht="14.4" thickBot="1" x14ac:dyDescent="0.35"/>
    <row r="2" spans="1:15" ht="15" customHeight="1" thickBot="1" x14ac:dyDescent="0.35">
      <c r="A2" s="785" t="s">
        <v>354</v>
      </c>
      <c r="B2" s="786"/>
      <c r="C2" s="786"/>
      <c r="D2" s="786"/>
      <c r="E2" s="787"/>
      <c r="F2" s="792" t="s">
        <v>329</v>
      </c>
      <c r="G2" s="793"/>
      <c r="H2" s="793"/>
      <c r="I2" s="794"/>
      <c r="J2" s="12"/>
      <c r="K2" s="792" t="s">
        <v>355</v>
      </c>
      <c r="L2" s="793"/>
      <c r="M2" s="793"/>
      <c r="N2" s="793"/>
      <c r="O2" s="794"/>
    </row>
    <row r="3" spans="1:15" ht="26.25" customHeight="1" thickBot="1" x14ac:dyDescent="0.35">
      <c r="A3" s="75" t="s">
        <v>15</v>
      </c>
      <c r="B3" s="76" t="s">
        <v>3</v>
      </c>
      <c r="C3" s="76" t="s">
        <v>512</v>
      </c>
      <c r="D3" s="150" t="s">
        <v>381</v>
      </c>
      <c r="E3" s="68" t="s">
        <v>1</v>
      </c>
      <c r="F3" s="76" t="s">
        <v>3</v>
      </c>
      <c r="G3" s="76" t="s">
        <v>509</v>
      </c>
      <c r="H3" s="150" t="s">
        <v>381</v>
      </c>
      <c r="I3" s="68" t="s">
        <v>1</v>
      </c>
      <c r="J3" s="12"/>
      <c r="K3" s="75" t="s">
        <v>15</v>
      </c>
      <c r="L3" s="76" t="s">
        <v>3</v>
      </c>
      <c r="M3" s="76" t="s">
        <v>512</v>
      </c>
      <c r="N3" s="150" t="s">
        <v>381</v>
      </c>
      <c r="O3" s="68" t="s">
        <v>1</v>
      </c>
    </row>
    <row r="4" spans="1:15" x14ac:dyDescent="0.3">
      <c r="A4" s="153" t="s">
        <v>219</v>
      </c>
      <c r="B4" s="171">
        <v>10.3</v>
      </c>
      <c r="C4" s="171">
        <v>0</v>
      </c>
      <c r="D4" s="209">
        <v>0</v>
      </c>
      <c r="E4" s="173">
        <f>SUM(B4:D4)</f>
        <v>10.3</v>
      </c>
      <c r="F4" s="184">
        <v>0</v>
      </c>
      <c r="G4" s="185">
        <v>0</v>
      </c>
      <c r="H4" s="186">
        <v>0</v>
      </c>
      <c r="I4" s="187">
        <f>SUM(F4:H4)</f>
        <v>0</v>
      </c>
      <c r="J4" s="12"/>
      <c r="K4" s="31" t="s">
        <v>219</v>
      </c>
      <c r="L4" s="174">
        <v>0</v>
      </c>
      <c r="M4" s="175">
        <v>0</v>
      </c>
      <c r="N4" s="175">
        <v>0</v>
      </c>
      <c r="O4" s="85">
        <f>SUM(L4:N4)</f>
        <v>0</v>
      </c>
    </row>
    <row r="5" spans="1:15" x14ac:dyDescent="0.3">
      <c r="A5" s="44" t="s">
        <v>220</v>
      </c>
      <c r="B5" s="161">
        <v>5.8</v>
      </c>
      <c r="C5" s="123">
        <v>0</v>
      </c>
      <c r="D5" s="125">
        <v>0</v>
      </c>
      <c r="E5" s="60">
        <f>SUM(B5:D5)</f>
        <v>5.8</v>
      </c>
      <c r="F5" s="192">
        <v>0</v>
      </c>
      <c r="G5" s="193">
        <v>0</v>
      </c>
      <c r="H5" s="186">
        <v>0</v>
      </c>
      <c r="I5" s="187">
        <f>SUM(F5:H5)</f>
        <v>0</v>
      </c>
      <c r="J5" s="12"/>
      <c r="K5" s="34" t="s">
        <v>220</v>
      </c>
      <c r="L5" s="123">
        <v>0</v>
      </c>
      <c r="M5" s="124">
        <v>0</v>
      </c>
      <c r="N5" s="124">
        <v>0</v>
      </c>
      <c r="O5" s="85">
        <f>SUM(L5:N5)</f>
        <v>0</v>
      </c>
    </row>
    <row r="6" spans="1:15" x14ac:dyDescent="0.3">
      <c r="A6" s="44" t="s">
        <v>221</v>
      </c>
      <c r="B6" s="161">
        <v>20.100000000000001</v>
      </c>
      <c r="C6" s="123">
        <v>0</v>
      </c>
      <c r="D6" s="125">
        <v>0</v>
      </c>
      <c r="E6" s="60">
        <f t="shared" ref="E6:E18" si="0">SUM(B6:D6)</f>
        <v>20.100000000000001</v>
      </c>
      <c r="F6" s="192">
        <v>0</v>
      </c>
      <c r="G6" s="193">
        <v>0</v>
      </c>
      <c r="H6" s="186">
        <v>0</v>
      </c>
      <c r="I6" s="187">
        <f t="shared" ref="I6:I17" si="1">SUM(F6:H6)</f>
        <v>0</v>
      </c>
      <c r="J6" s="12"/>
      <c r="K6" s="34" t="s">
        <v>221</v>
      </c>
      <c r="L6" s="123">
        <v>0</v>
      </c>
      <c r="M6" s="125">
        <v>0</v>
      </c>
      <c r="N6" s="125">
        <v>0</v>
      </c>
      <c r="O6" s="85">
        <f t="shared" ref="O6:O10" si="2">SUM(L6:N6)</f>
        <v>0</v>
      </c>
    </row>
    <row r="7" spans="1:15" x14ac:dyDescent="0.3">
      <c r="A7" s="44" t="s">
        <v>222</v>
      </c>
      <c r="B7" s="161">
        <v>71.099999999999994</v>
      </c>
      <c r="C7" s="123">
        <v>0</v>
      </c>
      <c r="D7" s="125">
        <v>0</v>
      </c>
      <c r="E7" s="60">
        <f t="shared" si="0"/>
        <v>71.099999999999994</v>
      </c>
      <c r="F7" s="192">
        <v>0</v>
      </c>
      <c r="G7" s="193">
        <v>0</v>
      </c>
      <c r="H7" s="186">
        <v>0</v>
      </c>
      <c r="I7" s="187">
        <f t="shared" si="1"/>
        <v>0</v>
      </c>
      <c r="J7" s="12"/>
      <c r="K7" s="34" t="s">
        <v>222</v>
      </c>
      <c r="L7" s="123">
        <v>0</v>
      </c>
      <c r="M7" s="125">
        <v>0</v>
      </c>
      <c r="N7" s="125">
        <v>0</v>
      </c>
      <c r="O7" s="85">
        <f t="shared" si="2"/>
        <v>0</v>
      </c>
    </row>
    <row r="8" spans="1:15" x14ac:dyDescent="0.3">
      <c r="A8" s="44" t="s">
        <v>223</v>
      </c>
      <c r="B8" s="163">
        <v>374</v>
      </c>
      <c r="C8" s="123">
        <v>0</v>
      </c>
      <c r="D8" s="125">
        <v>0</v>
      </c>
      <c r="E8" s="60">
        <f t="shared" si="0"/>
        <v>374</v>
      </c>
      <c r="F8" s="353">
        <v>77.650000000000006</v>
      </c>
      <c r="G8" s="354">
        <v>366.86</v>
      </c>
      <c r="H8" s="355">
        <v>0</v>
      </c>
      <c r="I8" s="356">
        <f t="shared" si="1"/>
        <v>444.51</v>
      </c>
      <c r="J8" s="12"/>
      <c r="K8" s="34" t="s">
        <v>223</v>
      </c>
      <c r="L8" s="123"/>
      <c r="M8" s="125">
        <v>0</v>
      </c>
      <c r="N8" s="125">
        <v>0</v>
      </c>
      <c r="O8" s="85">
        <f t="shared" si="2"/>
        <v>0</v>
      </c>
    </row>
    <row r="9" spans="1:15" x14ac:dyDescent="0.3">
      <c r="A9" s="34" t="s">
        <v>224</v>
      </c>
      <c r="B9" s="164">
        <v>52.5</v>
      </c>
      <c r="C9" s="123">
        <v>0.45</v>
      </c>
      <c r="D9" s="125">
        <v>0</v>
      </c>
      <c r="E9" s="60">
        <f t="shared" si="0"/>
        <v>52.95</v>
      </c>
      <c r="F9" s="353">
        <v>27</v>
      </c>
      <c r="G9" s="354">
        <v>20.61</v>
      </c>
      <c r="H9" s="355">
        <v>0</v>
      </c>
      <c r="I9" s="356">
        <f t="shared" si="1"/>
        <v>47.61</v>
      </c>
      <c r="J9" s="12"/>
      <c r="K9" s="34" t="s">
        <v>224</v>
      </c>
      <c r="L9" s="123">
        <v>0</v>
      </c>
      <c r="M9" s="125">
        <v>2167.1999999999998</v>
      </c>
      <c r="N9" s="125">
        <v>0</v>
      </c>
      <c r="O9" s="85">
        <f t="shared" si="2"/>
        <v>2167.1999999999998</v>
      </c>
    </row>
    <row r="10" spans="1:15" x14ac:dyDescent="0.3">
      <c r="A10" s="44" t="s">
        <v>225</v>
      </c>
      <c r="B10" s="165">
        <v>38.6</v>
      </c>
      <c r="C10" s="123">
        <v>0</v>
      </c>
      <c r="D10" s="125">
        <v>0</v>
      </c>
      <c r="E10" s="60">
        <f t="shared" si="0"/>
        <v>38.6</v>
      </c>
      <c r="F10" s="353">
        <v>0</v>
      </c>
      <c r="G10" s="354">
        <v>0</v>
      </c>
      <c r="H10" s="355">
        <v>0</v>
      </c>
      <c r="I10" s="356">
        <f t="shared" si="1"/>
        <v>0</v>
      </c>
      <c r="J10" s="12"/>
      <c r="K10" s="34" t="s">
        <v>225</v>
      </c>
      <c r="L10" s="123">
        <v>81.900000000000006</v>
      </c>
      <c r="M10" s="125">
        <v>50.3</v>
      </c>
      <c r="N10" s="125">
        <v>0</v>
      </c>
      <c r="O10" s="85">
        <f t="shared" si="2"/>
        <v>132.19999999999999</v>
      </c>
    </row>
    <row r="11" spans="1:15" x14ac:dyDescent="0.3">
      <c r="A11" s="44" t="s">
        <v>226</v>
      </c>
      <c r="B11" s="161">
        <v>210.2</v>
      </c>
      <c r="C11" s="123">
        <v>3214.2</v>
      </c>
      <c r="D11" s="125">
        <v>0</v>
      </c>
      <c r="E11" s="60">
        <f t="shared" si="0"/>
        <v>3424.3999999999996</v>
      </c>
      <c r="F11" s="353">
        <v>498.74</v>
      </c>
      <c r="G11" s="354">
        <v>2841.78</v>
      </c>
      <c r="H11" s="355">
        <v>0</v>
      </c>
      <c r="I11" s="356">
        <f t="shared" si="1"/>
        <v>3340.5200000000004</v>
      </c>
      <c r="J11" s="12"/>
      <c r="K11" s="34" t="s">
        <v>226</v>
      </c>
      <c r="L11" s="123">
        <v>320.7</v>
      </c>
      <c r="M11" s="125">
        <v>3648.6</v>
      </c>
      <c r="N11" s="125">
        <v>273.89999999999998</v>
      </c>
      <c r="O11" s="85">
        <f>SUM(L11:N11)</f>
        <v>4243.2</v>
      </c>
    </row>
    <row r="12" spans="1:15" x14ac:dyDescent="0.3">
      <c r="A12" s="44" t="s">
        <v>227</v>
      </c>
      <c r="B12" s="161">
        <v>757.2</v>
      </c>
      <c r="C12" s="123">
        <v>2414.1</v>
      </c>
      <c r="D12" s="125">
        <v>0</v>
      </c>
      <c r="E12" s="60">
        <f t="shared" si="0"/>
        <v>3171.3</v>
      </c>
      <c r="F12" s="353">
        <v>415.77</v>
      </c>
      <c r="G12" s="354">
        <v>2636.85</v>
      </c>
      <c r="H12" s="355">
        <v>0</v>
      </c>
      <c r="I12" s="356">
        <f t="shared" si="1"/>
        <v>3052.62</v>
      </c>
      <c r="J12" s="12"/>
      <c r="K12" s="34" t="s">
        <v>227</v>
      </c>
      <c r="L12" s="123">
        <v>612.79999999999995</v>
      </c>
      <c r="M12" s="125">
        <v>5627.28</v>
      </c>
      <c r="N12" s="125">
        <v>7712.6</v>
      </c>
      <c r="O12" s="85">
        <f>SUM(L12:N12)</f>
        <v>13952.68</v>
      </c>
    </row>
    <row r="13" spans="1:15" x14ac:dyDescent="0.3">
      <c r="A13" s="44" t="s">
        <v>228</v>
      </c>
      <c r="B13" s="123">
        <v>555.70000000000005</v>
      </c>
      <c r="C13" s="123">
        <v>3179.76</v>
      </c>
      <c r="D13" s="125">
        <v>1911.47</v>
      </c>
      <c r="E13" s="60">
        <f t="shared" si="0"/>
        <v>5646.93</v>
      </c>
      <c r="F13" s="353">
        <v>789.82</v>
      </c>
      <c r="G13" s="354">
        <v>3437.2</v>
      </c>
      <c r="H13" s="355">
        <v>92.25</v>
      </c>
      <c r="I13" s="356">
        <f t="shared" si="1"/>
        <v>4319.2699999999995</v>
      </c>
      <c r="J13" s="12"/>
      <c r="K13" s="34" t="s">
        <v>228</v>
      </c>
      <c r="L13" s="123">
        <v>922.1</v>
      </c>
      <c r="M13" s="125">
        <v>7428.82</v>
      </c>
      <c r="N13" s="125">
        <v>27228.1</v>
      </c>
      <c r="O13" s="85">
        <f>SUM(L13:N13)</f>
        <v>35579.019999999997</v>
      </c>
    </row>
    <row r="14" spans="1:15" x14ac:dyDescent="0.3">
      <c r="A14" s="44" t="s">
        <v>402</v>
      </c>
      <c r="B14" s="161">
        <v>1090.74</v>
      </c>
      <c r="C14" s="123">
        <v>514.15</v>
      </c>
      <c r="D14" s="125">
        <v>1054.3800000000001</v>
      </c>
      <c r="E14" s="60">
        <f t="shared" si="0"/>
        <v>2659.27</v>
      </c>
      <c r="F14" s="353">
        <v>923.06</v>
      </c>
      <c r="G14" s="354">
        <v>1115.9000000000001</v>
      </c>
      <c r="H14" s="355">
        <v>118.78</v>
      </c>
      <c r="I14" s="356">
        <f t="shared" si="1"/>
        <v>2157.7400000000002</v>
      </c>
      <c r="J14" s="12"/>
      <c r="K14" s="34" t="s">
        <v>229</v>
      </c>
      <c r="L14" s="123">
        <v>298.39999999999998</v>
      </c>
      <c r="M14" s="125">
        <v>0</v>
      </c>
      <c r="N14" s="125">
        <v>9049.2000000000007</v>
      </c>
      <c r="O14" s="85">
        <f t="shared" ref="O14:O18" si="3">SUM(L14:N14)</f>
        <v>9347.6</v>
      </c>
    </row>
    <row r="15" spans="1:15" x14ac:dyDescent="0.3">
      <c r="A15" s="44" t="s">
        <v>230</v>
      </c>
      <c r="B15" s="163">
        <v>102.9</v>
      </c>
      <c r="C15" s="163">
        <v>748</v>
      </c>
      <c r="D15" s="174">
        <v>752.9</v>
      </c>
      <c r="E15" s="60">
        <f t="shared" si="0"/>
        <v>1603.8</v>
      </c>
      <c r="F15" s="353">
        <v>27.05</v>
      </c>
      <c r="G15" s="354">
        <v>262.12</v>
      </c>
      <c r="H15" s="355">
        <v>0</v>
      </c>
      <c r="I15" s="356">
        <f t="shared" si="1"/>
        <v>289.17</v>
      </c>
      <c r="J15" s="12"/>
      <c r="K15" s="34" t="s">
        <v>230</v>
      </c>
      <c r="L15" s="174">
        <v>0</v>
      </c>
      <c r="M15" s="175">
        <v>19.420000000000002</v>
      </c>
      <c r="N15" s="175">
        <v>5684.9</v>
      </c>
      <c r="O15" s="85">
        <f t="shared" si="3"/>
        <v>5704.32</v>
      </c>
    </row>
    <row r="16" spans="1:15" x14ac:dyDescent="0.3">
      <c r="A16" s="44" t="s">
        <v>231</v>
      </c>
      <c r="B16" s="123">
        <v>321.10000000000002</v>
      </c>
      <c r="C16" s="123">
        <v>534.88</v>
      </c>
      <c r="D16" s="125">
        <v>1242.1199999999999</v>
      </c>
      <c r="E16" s="60">
        <f t="shared" si="0"/>
        <v>2098.1</v>
      </c>
      <c r="F16" s="353">
        <v>62.71</v>
      </c>
      <c r="G16" s="354">
        <v>423.65</v>
      </c>
      <c r="H16" s="355">
        <v>18.600000000000001</v>
      </c>
      <c r="I16" s="356">
        <f t="shared" si="1"/>
        <v>504.96</v>
      </c>
      <c r="J16" s="12"/>
      <c r="K16" s="34" t="s">
        <v>231</v>
      </c>
      <c r="L16" s="123">
        <v>0</v>
      </c>
      <c r="M16" s="124">
        <v>48.42</v>
      </c>
      <c r="N16" s="124">
        <v>544.5</v>
      </c>
      <c r="O16" s="85">
        <f t="shared" si="3"/>
        <v>592.91999999999996</v>
      </c>
    </row>
    <row r="17" spans="1:15" x14ac:dyDescent="0.3">
      <c r="A17" s="44" t="s">
        <v>232</v>
      </c>
      <c r="B17" s="161">
        <v>450.6</v>
      </c>
      <c r="C17" s="123">
        <v>599.29999999999995</v>
      </c>
      <c r="D17" s="125">
        <v>0</v>
      </c>
      <c r="E17" s="60">
        <f t="shared" si="0"/>
        <v>1049.9000000000001</v>
      </c>
      <c r="F17" s="353">
        <v>348.25</v>
      </c>
      <c r="G17" s="354">
        <v>446.73</v>
      </c>
      <c r="H17" s="355">
        <v>0</v>
      </c>
      <c r="I17" s="356">
        <f t="shared" si="1"/>
        <v>794.98</v>
      </c>
      <c r="J17" s="12"/>
      <c r="K17" s="34" t="s">
        <v>232</v>
      </c>
      <c r="L17" s="123">
        <v>0</v>
      </c>
      <c r="M17" s="125">
        <v>0</v>
      </c>
      <c r="N17" s="125">
        <v>0</v>
      </c>
      <c r="O17" s="85">
        <f t="shared" si="3"/>
        <v>0</v>
      </c>
    </row>
    <row r="18" spans="1:15" ht="14.4" thickBot="1" x14ac:dyDescent="0.35">
      <c r="A18" s="99" t="s">
        <v>233</v>
      </c>
      <c r="B18" s="168">
        <v>0</v>
      </c>
      <c r="C18" s="169">
        <v>13.6</v>
      </c>
      <c r="D18" s="210">
        <v>0</v>
      </c>
      <c r="E18" s="102">
        <f t="shared" si="0"/>
        <v>13.6</v>
      </c>
      <c r="F18" s="357">
        <v>0</v>
      </c>
      <c r="G18" s="358">
        <v>0</v>
      </c>
      <c r="H18" s="359">
        <v>0</v>
      </c>
      <c r="I18" s="360">
        <f>SUM(F18:H18)</f>
        <v>0</v>
      </c>
      <c r="J18" s="12"/>
      <c r="K18" s="40" t="s">
        <v>233</v>
      </c>
      <c r="L18" s="123">
        <v>0</v>
      </c>
      <c r="M18" s="125">
        <v>0</v>
      </c>
      <c r="N18" s="125">
        <v>0</v>
      </c>
      <c r="O18" s="85">
        <f t="shared" si="3"/>
        <v>0</v>
      </c>
    </row>
    <row r="19" spans="1:15" ht="14.4" thickBot="1" x14ac:dyDescent="0.35">
      <c r="A19" s="129" t="s">
        <v>237</v>
      </c>
      <c r="B19" s="108">
        <f>SUM(B4:B18)</f>
        <v>4060.8399999999997</v>
      </c>
      <c r="C19" s="108">
        <f>SUM(C4:C18)</f>
        <v>11218.439999999999</v>
      </c>
      <c r="D19" s="109">
        <f>SUM(D4:D18)</f>
        <v>4960.8700000000008</v>
      </c>
      <c r="E19" s="107">
        <f>SUM(E4:E18)</f>
        <v>20240.149999999998</v>
      </c>
      <c r="F19" s="361">
        <f>SUM(F4:F18)</f>
        <v>3170.05</v>
      </c>
      <c r="G19" s="328">
        <f t="shared" ref="G19:I19" si="4">SUM(G4:G18)</f>
        <v>11551.699999999999</v>
      </c>
      <c r="H19" s="362">
        <f t="shared" si="4"/>
        <v>229.63</v>
      </c>
      <c r="I19" s="362">
        <f t="shared" si="4"/>
        <v>14951.379999999997</v>
      </c>
      <c r="J19" s="12"/>
      <c r="K19" s="110" t="s">
        <v>237</v>
      </c>
      <c r="L19" s="56">
        <f>SUM(L4:L18)</f>
        <v>2235.9</v>
      </c>
      <c r="M19" s="111">
        <f>SUM(M4:M18)</f>
        <v>18990.039999999997</v>
      </c>
      <c r="N19" s="111">
        <f>SUM(N4:N18)</f>
        <v>50493.200000000004</v>
      </c>
      <c r="O19" s="112">
        <f>SUM(O4:O18)</f>
        <v>71719.14</v>
      </c>
    </row>
    <row r="20" spans="1:15" s="287" customFormat="1" ht="14.4" thickBot="1" x14ac:dyDescent="0.35">
      <c r="A20" s="490" t="s">
        <v>283</v>
      </c>
      <c r="B20" s="504">
        <f>(B19/E19)*100</f>
        <v>20.06329004478722</v>
      </c>
      <c r="C20" s="504">
        <f>(C19/E19)*100</f>
        <v>55.426664328080577</v>
      </c>
      <c r="D20" s="504">
        <f>(D19/E19)*100</f>
        <v>24.510045627132214</v>
      </c>
      <c r="E20" s="483"/>
      <c r="F20" s="504">
        <f>(F19/I19)*100</f>
        <v>21.202390682331671</v>
      </c>
      <c r="G20" s="504">
        <f>(G19/I19)*100</f>
        <v>77.261764465888774</v>
      </c>
      <c r="H20" s="504">
        <f>(H19/I19)*100</f>
        <v>1.5358448517795684</v>
      </c>
      <c r="I20" s="510">
        <f>(I19/E19)*100</f>
        <v>73.869907090609502</v>
      </c>
      <c r="J20" s="285"/>
      <c r="K20" s="490" t="s">
        <v>283</v>
      </c>
      <c r="L20" s="504">
        <f>(L19/O19)*100</f>
        <v>3.117577818138924</v>
      </c>
      <c r="M20" s="504">
        <f>(M19/O19)*100</f>
        <v>26.47834315916225</v>
      </c>
      <c r="N20" s="504">
        <f>(N19/O19)*100</f>
        <v>70.404079022698824</v>
      </c>
      <c r="O20" s="286"/>
    </row>
    <row r="21" spans="1:15" x14ac:dyDescent="0.3">
      <c r="A21" s="15" t="s">
        <v>284</v>
      </c>
      <c r="B21" s="11"/>
      <c r="K21" s="15" t="s">
        <v>284</v>
      </c>
      <c r="L21" s="11"/>
    </row>
    <row r="22" spans="1:15" x14ac:dyDescent="0.3">
      <c r="A22" s="208" t="s">
        <v>533</v>
      </c>
      <c r="B22" s="11"/>
      <c r="K22" s="15"/>
      <c r="L22" s="11"/>
    </row>
    <row r="23" spans="1:15" ht="12.75" customHeight="1" x14ac:dyDescent="0.3">
      <c r="A23" s="208" t="s">
        <v>519</v>
      </c>
      <c r="B23" s="11"/>
      <c r="G23" s="149"/>
      <c r="H23" s="11"/>
    </row>
    <row r="24" spans="1:15" ht="12.75" customHeight="1" x14ac:dyDescent="0.3">
      <c r="A24" s="208" t="s">
        <v>357</v>
      </c>
      <c r="B24" s="11"/>
      <c r="G24" s="149"/>
      <c r="H24" s="11"/>
    </row>
    <row r="25" spans="1:15" ht="12.75" customHeight="1" x14ac:dyDescent="0.3">
      <c r="A25" s="307" t="s">
        <v>520</v>
      </c>
      <c r="B25" s="11"/>
      <c r="G25" s="149"/>
      <c r="H25" s="11"/>
    </row>
    <row r="26" spans="1:15" ht="12.75" customHeight="1" x14ac:dyDescent="0.3">
      <c r="A26" s="144" t="s">
        <v>383</v>
      </c>
      <c r="B26" s="11"/>
      <c r="C26" s="11"/>
      <c r="D26" s="11"/>
      <c r="G26" s="149"/>
      <c r="H26" s="11"/>
    </row>
    <row r="27" spans="1:15" ht="12.75" customHeight="1" x14ac:dyDescent="0.3">
      <c r="A27" s="144" t="s">
        <v>326</v>
      </c>
      <c r="B27" s="11"/>
      <c r="G27" s="149"/>
      <c r="H27" s="11"/>
    </row>
    <row r="28" spans="1:15" ht="12.75" customHeight="1" x14ac:dyDescent="0.3">
      <c r="A28" s="144" t="s">
        <v>325</v>
      </c>
      <c r="B28" s="11"/>
      <c r="G28" s="149"/>
      <c r="H28" s="11"/>
    </row>
    <row r="29" spans="1:15" ht="12.75" customHeight="1" x14ac:dyDescent="0.3">
      <c r="A29" s="516" t="s">
        <v>539</v>
      </c>
      <c r="B29" s="516"/>
      <c r="C29" s="517"/>
      <c r="G29" s="149"/>
      <c r="H29" s="11"/>
    </row>
    <row r="30" spans="1:15" ht="14.4" thickBot="1" x14ac:dyDescent="0.35"/>
    <row r="31" spans="1:15" ht="14.4" thickBot="1" x14ac:dyDescent="0.35">
      <c r="A31" s="782" t="s">
        <v>267</v>
      </c>
      <c r="B31" s="783"/>
      <c r="C31" s="783"/>
      <c r="D31" s="783"/>
      <c r="E31" s="783"/>
      <c r="F31" s="783"/>
      <c r="G31" s="783"/>
      <c r="H31" s="783"/>
      <c r="I31" s="783"/>
      <c r="J31" s="783"/>
      <c r="K31" s="783"/>
      <c r="L31" s="783"/>
      <c r="M31" s="784"/>
    </row>
    <row r="32" spans="1:15" ht="24.6" thickBot="1" x14ac:dyDescent="0.35">
      <c r="A32" s="142" t="s">
        <v>15</v>
      </c>
      <c r="B32" s="66" t="s">
        <v>65</v>
      </c>
      <c r="C32" s="66" t="s">
        <v>536</v>
      </c>
      <c r="D32" s="66" t="s">
        <v>537</v>
      </c>
      <c r="E32" s="66" t="s">
        <v>238</v>
      </c>
      <c r="F32" s="66" t="s">
        <v>234</v>
      </c>
      <c r="G32" s="66" t="s">
        <v>99</v>
      </c>
      <c r="H32" s="66" t="s">
        <v>235</v>
      </c>
      <c r="I32" s="66" t="s">
        <v>239</v>
      </c>
      <c r="J32" s="66" t="s">
        <v>241</v>
      </c>
      <c r="K32" s="66" t="s">
        <v>236</v>
      </c>
      <c r="L32" s="70" t="s">
        <v>1</v>
      </c>
      <c r="M32" s="417" t="s">
        <v>283</v>
      </c>
    </row>
    <row r="33" spans="1:13" x14ac:dyDescent="0.3">
      <c r="A33" s="31" t="s">
        <v>219</v>
      </c>
      <c r="B33" s="13">
        <v>1.3</v>
      </c>
      <c r="C33" s="13">
        <v>0</v>
      </c>
      <c r="D33" s="13">
        <v>1.6</v>
      </c>
      <c r="E33" s="13">
        <v>0.3</v>
      </c>
      <c r="F33" s="13">
        <v>0</v>
      </c>
      <c r="G33" s="13">
        <v>5.5</v>
      </c>
      <c r="H33" s="13">
        <v>0</v>
      </c>
      <c r="I33" s="13">
        <v>0</v>
      </c>
      <c r="J33" s="13">
        <v>0</v>
      </c>
      <c r="K33" s="43">
        <v>1.6</v>
      </c>
      <c r="L33" s="511">
        <v>10.3</v>
      </c>
      <c r="M33" s="458">
        <f>L33*100/L$48</f>
        <v>5.0888825209237064E-2</v>
      </c>
    </row>
    <row r="34" spans="1:13" x14ac:dyDescent="0.3">
      <c r="A34" s="34" t="s">
        <v>220</v>
      </c>
      <c r="B34" s="14">
        <v>0</v>
      </c>
      <c r="C34" s="14">
        <v>4.5</v>
      </c>
      <c r="D34" s="14">
        <v>1.3</v>
      </c>
      <c r="E34" s="14">
        <v>0</v>
      </c>
      <c r="F34" s="14">
        <v>0</v>
      </c>
      <c r="G34" s="14">
        <v>0</v>
      </c>
      <c r="H34" s="14">
        <v>0</v>
      </c>
      <c r="I34" s="14">
        <v>0</v>
      </c>
      <c r="J34" s="14">
        <v>0</v>
      </c>
      <c r="K34" s="45">
        <v>0</v>
      </c>
      <c r="L34" s="437">
        <v>5.8</v>
      </c>
      <c r="M34" s="459">
        <f t="shared" ref="M34:M47" si="5">L34*100/L$48</f>
        <v>2.8655843321706308E-2</v>
      </c>
    </row>
    <row r="35" spans="1:13" x14ac:dyDescent="0.3">
      <c r="A35" s="34" t="s">
        <v>221</v>
      </c>
      <c r="B35" s="14">
        <v>6.2</v>
      </c>
      <c r="C35" s="14">
        <v>0.2</v>
      </c>
      <c r="D35" s="14">
        <v>1.2</v>
      </c>
      <c r="E35" s="14">
        <v>3.2</v>
      </c>
      <c r="F35" s="14">
        <v>0</v>
      </c>
      <c r="G35" s="14">
        <v>0</v>
      </c>
      <c r="H35" s="14">
        <v>0</v>
      </c>
      <c r="I35" s="14">
        <v>0</v>
      </c>
      <c r="J35" s="14">
        <v>0</v>
      </c>
      <c r="K35" s="45">
        <v>9.3000000000000007</v>
      </c>
      <c r="L35" s="437">
        <v>20.100000000000001</v>
      </c>
      <c r="M35" s="459">
        <f t="shared" si="5"/>
        <v>9.9307319097637389E-2</v>
      </c>
    </row>
    <row r="36" spans="1:13" x14ac:dyDescent="0.3">
      <c r="A36" s="34" t="s">
        <v>222</v>
      </c>
      <c r="B36" s="14">
        <v>1</v>
      </c>
      <c r="C36" s="14">
        <v>0.5</v>
      </c>
      <c r="D36" s="14">
        <v>15.4</v>
      </c>
      <c r="E36" s="14">
        <v>9.9</v>
      </c>
      <c r="F36" s="14">
        <v>0</v>
      </c>
      <c r="G36" s="14">
        <v>24.3</v>
      </c>
      <c r="H36" s="14">
        <v>0</v>
      </c>
      <c r="I36" s="14">
        <v>0</v>
      </c>
      <c r="J36" s="14">
        <v>0</v>
      </c>
      <c r="K36" s="45">
        <v>20</v>
      </c>
      <c r="L36" s="437">
        <v>71.099999999999994</v>
      </c>
      <c r="M36" s="459">
        <f t="shared" si="5"/>
        <v>0.35128111382298588</v>
      </c>
    </row>
    <row r="37" spans="1:13" x14ac:dyDescent="0.3">
      <c r="A37" s="34" t="s">
        <v>223</v>
      </c>
      <c r="B37" s="14">
        <v>352.8</v>
      </c>
      <c r="C37" s="14">
        <v>0</v>
      </c>
      <c r="D37" s="14">
        <v>10</v>
      </c>
      <c r="E37" s="14">
        <v>0</v>
      </c>
      <c r="F37" s="14">
        <v>0</v>
      </c>
      <c r="G37" s="14">
        <v>2.5</v>
      </c>
      <c r="H37" s="14">
        <v>0</v>
      </c>
      <c r="I37" s="14">
        <v>0</v>
      </c>
      <c r="J37" s="14">
        <v>0</v>
      </c>
      <c r="K37" s="45">
        <v>8.6999999999999993</v>
      </c>
      <c r="L37" s="437">
        <v>374</v>
      </c>
      <c r="M37" s="459">
        <f t="shared" si="5"/>
        <v>1.8478078279858894</v>
      </c>
    </row>
    <row r="38" spans="1:13" x14ac:dyDescent="0.3">
      <c r="A38" s="34" t="s">
        <v>224</v>
      </c>
      <c r="B38" s="14">
        <v>0</v>
      </c>
      <c r="C38" s="14">
        <v>0</v>
      </c>
      <c r="D38" s="14">
        <v>0</v>
      </c>
      <c r="E38" s="14">
        <v>29.1</v>
      </c>
      <c r="F38" s="14">
        <v>0</v>
      </c>
      <c r="G38" s="14">
        <v>15.8</v>
      </c>
      <c r="H38" s="14">
        <v>0</v>
      </c>
      <c r="I38" s="14">
        <v>0</v>
      </c>
      <c r="J38" s="14">
        <v>0</v>
      </c>
      <c r="K38" s="45">
        <v>8.0500000000000007</v>
      </c>
      <c r="L38" s="437">
        <v>53</v>
      </c>
      <c r="M38" s="459">
        <f t="shared" si="5"/>
        <v>0.26185512000869554</v>
      </c>
    </row>
    <row r="39" spans="1:13" x14ac:dyDescent="0.3">
      <c r="A39" s="34" t="s">
        <v>225</v>
      </c>
      <c r="B39" s="14">
        <v>0</v>
      </c>
      <c r="C39" s="14">
        <v>0</v>
      </c>
      <c r="D39" s="14">
        <v>0</v>
      </c>
      <c r="E39" s="14">
        <v>0</v>
      </c>
      <c r="F39" s="14">
        <v>0</v>
      </c>
      <c r="G39" s="14">
        <v>0</v>
      </c>
      <c r="H39" s="14">
        <v>0</v>
      </c>
      <c r="I39" s="14">
        <v>0</v>
      </c>
      <c r="J39" s="14">
        <v>0</v>
      </c>
      <c r="K39" s="45">
        <v>38.6</v>
      </c>
      <c r="L39" s="437">
        <v>38.6</v>
      </c>
      <c r="M39" s="459">
        <f t="shared" si="5"/>
        <v>0.19070957796859714</v>
      </c>
    </row>
    <row r="40" spans="1:13" x14ac:dyDescent="0.3">
      <c r="A40" s="34" t="s">
        <v>226</v>
      </c>
      <c r="B40" s="14">
        <v>0</v>
      </c>
      <c r="C40" s="14">
        <v>0</v>
      </c>
      <c r="D40" s="14">
        <v>0</v>
      </c>
      <c r="E40" s="14">
        <v>0</v>
      </c>
      <c r="F40" s="14">
        <v>0</v>
      </c>
      <c r="G40" s="14">
        <v>1794.8</v>
      </c>
      <c r="H40" s="14">
        <v>1626</v>
      </c>
      <c r="I40" s="14">
        <v>0</v>
      </c>
      <c r="J40" s="14">
        <v>0</v>
      </c>
      <c r="K40" s="45">
        <v>3.6</v>
      </c>
      <c r="L40" s="437">
        <v>3424.4</v>
      </c>
      <c r="M40" s="459">
        <f t="shared" si="5"/>
        <v>16.918805150146738</v>
      </c>
    </row>
    <row r="41" spans="1:13" x14ac:dyDescent="0.3">
      <c r="A41" s="34" t="s">
        <v>227</v>
      </c>
      <c r="B41" s="14">
        <v>0</v>
      </c>
      <c r="C41" s="14">
        <v>0</v>
      </c>
      <c r="D41" s="14">
        <v>0</v>
      </c>
      <c r="E41" s="14">
        <v>0</v>
      </c>
      <c r="F41" s="14">
        <v>0</v>
      </c>
      <c r="G41" s="14">
        <v>365.2</v>
      </c>
      <c r="H41" s="14">
        <v>2806.1</v>
      </c>
      <c r="I41" s="14">
        <v>0</v>
      </c>
      <c r="J41" s="14">
        <v>0</v>
      </c>
      <c r="K41" s="45">
        <v>0</v>
      </c>
      <c r="L41" s="437">
        <v>3171.3</v>
      </c>
      <c r="M41" s="459">
        <f t="shared" si="5"/>
        <v>15.668323435539174</v>
      </c>
    </row>
    <row r="42" spans="1:13" x14ac:dyDescent="0.3">
      <c r="A42" s="34" t="s">
        <v>228</v>
      </c>
      <c r="B42" s="14">
        <v>0</v>
      </c>
      <c r="C42" s="14">
        <v>0</v>
      </c>
      <c r="D42" s="14">
        <v>0</v>
      </c>
      <c r="E42" s="14">
        <v>0</v>
      </c>
      <c r="F42" s="14">
        <v>0</v>
      </c>
      <c r="G42" s="14">
        <v>3551.34</v>
      </c>
      <c r="H42" s="14">
        <v>1987.2</v>
      </c>
      <c r="I42" s="14">
        <v>87</v>
      </c>
      <c r="J42" s="14">
        <v>0</v>
      </c>
      <c r="K42" s="45">
        <v>21.3</v>
      </c>
      <c r="L42" s="437">
        <v>5646.93</v>
      </c>
      <c r="M42" s="459">
        <f t="shared" si="5"/>
        <v>27.899576091145342</v>
      </c>
    </row>
    <row r="43" spans="1:13" x14ac:dyDescent="0.3">
      <c r="A43" s="34" t="s">
        <v>229</v>
      </c>
      <c r="B43" s="211">
        <v>0</v>
      </c>
      <c r="C43" s="211">
        <v>0</v>
      </c>
      <c r="D43" s="211">
        <v>0</v>
      </c>
      <c r="E43" s="211">
        <v>0</v>
      </c>
      <c r="F43" s="211">
        <v>0</v>
      </c>
      <c r="G43" s="211">
        <v>1687.1</v>
      </c>
      <c r="H43" s="211">
        <v>961.87</v>
      </c>
      <c r="I43" s="211">
        <v>7.8</v>
      </c>
      <c r="J43" s="211">
        <v>0</v>
      </c>
      <c r="K43" s="212">
        <v>2.5</v>
      </c>
      <c r="L43" s="437">
        <v>2659.3</v>
      </c>
      <c r="M43" s="459">
        <f t="shared" si="5"/>
        <v>13.138704163002341</v>
      </c>
    </row>
    <row r="44" spans="1:13" x14ac:dyDescent="0.3">
      <c r="A44" s="34" t="s">
        <v>230</v>
      </c>
      <c r="B44" s="14">
        <v>0</v>
      </c>
      <c r="C44" s="14">
        <v>0</v>
      </c>
      <c r="D44" s="14">
        <v>0</v>
      </c>
      <c r="E44" s="14">
        <v>0</v>
      </c>
      <c r="F44" s="14">
        <v>40.4</v>
      </c>
      <c r="G44" s="14">
        <v>1357.8</v>
      </c>
      <c r="H44" s="14">
        <v>105.7</v>
      </c>
      <c r="I44" s="14">
        <v>0</v>
      </c>
      <c r="J44" s="14">
        <v>0</v>
      </c>
      <c r="K44" s="45">
        <v>99.9</v>
      </c>
      <c r="L44" s="437">
        <v>1603.8</v>
      </c>
      <c r="M44" s="459">
        <f t="shared" si="5"/>
        <v>7.9238347447159612</v>
      </c>
    </row>
    <row r="45" spans="1:13" x14ac:dyDescent="0.3">
      <c r="A45" s="34" t="s">
        <v>231</v>
      </c>
      <c r="B45" s="14">
        <v>0</v>
      </c>
      <c r="C45" s="14">
        <v>0</v>
      </c>
      <c r="D45" s="14">
        <v>0</v>
      </c>
      <c r="E45" s="14">
        <v>0</v>
      </c>
      <c r="F45" s="14">
        <v>2.4</v>
      </c>
      <c r="G45" s="14">
        <v>1965.04</v>
      </c>
      <c r="H45" s="14">
        <v>65.599999999999994</v>
      </c>
      <c r="I45" s="14">
        <v>0</v>
      </c>
      <c r="J45" s="14">
        <v>0</v>
      </c>
      <c r="K45" s="45">
        <v>65.099999999999994</v>
      </c>
      <c r="L45" s="437">
        <v>2098.1</v>
      </c>
      <c r="M45" s="459">
        <f t="shared" si="5"/>
        <v>10.366004288495173</v>
      </c>
    </row>
    <row r="46" spans="1:13" x14ac:dyDescent="0.3">
      <c r="A46" s="34" t="s">
        <v>232</v>
      </c>
      <c r="B46" s="14">
        <v>0</v>
      </c>
      <c r="C46" s="14">
        <v>0</v>
      </c>
      <c r="D46" s="14">
        <v>0</v>
      </c>
      <c r="E46" s="14">
        <v>0</v>
      </c>
      <c r="F46" s="143">
        <v>50.5</v>
      </c>
      <c r="G46" s="14">
        <v>0</v>
      </c>
      <c r="H46" s="14">
        <v>0</v>
      </c>
      <c r="I46" s="14">
        <v>893.3</v>
      </c>
      <c r="J46" s="14">
        <v>106.1</v>
      </c>
      <c r="K46" s="45">
        <v>0</v>
      </c>
      <c r="L46" s="437">
        <v>1049.9000000000001</v>
      </c>
      <c r="M46" s="459">
        <f t="shared" si="5"/>
        <v>5.1872017074930099</v>
      </c>
    </row>
    <row r="47" spans="1:13" ht="14.4" thickBot="1" x14ac:dyDescent="0.35">
      <c r="A47" s="40" t="s">
        <v>233</v>
      </c>
      <c r="B47" s="14">
        <v>0</v>
      </c>
      <c r="C47" s="14">
        <v>0</v>
      </c>
      <c r="D47" s="14">
        <v>0</v>
      </c>
      <c r="E47" s="14">
        <v>0</v>
      </c>
      <c r="F47" s="14">
        <v>8.5</v>
      </c>
      <c r="G47" s="14">
        <v>0</v>
      </c>
      <c r="H47" s="14">
        <v>0</v>
      </c>
      <c r="I47" s="126">
        <v>2.4</v>
      </c>
      <c r="J47" s="126">
        <v>1.8</v>
      </c>
      <c r="K47" s="127">
        <v>0.9</v>
      </c>
      <c r="L47" s="437">
        <v>13.6</v>
      </c>
      <c r="M47" s="460">
        <f t="shared" si="5"/>
        <v>6.719301192675961E-2</v>
      </c>
    </row>
    <row r="48" spans="1:13" ht="14.4" thickBot="1" x14ac:dyDescent="0.35">
      <c r="A48" s="421" t="s">
        <v>1</v>
      </c>
      <c r="B48" s="63">
        <v>361.3</v>
      </c>
      <c r="C48" s="63">
        <v>5.2</v>
      </c>
      <c r="D48" s="63">
        <v>29.5</v>
      </c>
      <c r="E48" s="63">
        <v>42.5</v>
      </c>
      <c r="F48" s="63">
        <v>101.8</v>
      </c>
      <c r="G48" s="63">
        <v>10769.4</v>
      </c>
      <c r="H48" s="63">
        <v>7552.5</v>
      </c>
      <c r="I48" s="63">
        <v>990.5</v>
      </c>
      <c r="J48" s="63">
        <v>107.9</v>
      </c>
      <c r="K48" s="499">
        <v>279.60000000000002</v>
      </c>
      <c r="L48" s="58">
        <v>20240.2</v>
      </c>
      <c r="M48" s="503">
        <v>100</v>
      </c>
    </row>
    <row r="49" spans="1:13" x14ac:dyDescent="0.3">
      <c r="A49" s="427" t="s">
        <v>283</v>
      </c>
      <c r="B49" s="428">
        <f>B48*100/$L48</f>
        <v>1.785061412436636</v>
      </c>
      <c r="C49" s="428">
        <f t="shared" ref="C49:K49" si="6">C48*100/$L48</f>
        <v>2.5691445736702206E-2</v>
      </c>
      <c r="D49" s="428">
        <f t="shared" si="6"/>
        <v>0.14574954792936828</v>
      </c>
      <c r="E49" s="428">
        <f t="shared" si="6"/>
        <v>0.20997816227112379</v>
      </c>
      <c r="F49" s="428">
        <f t="shared" si="6"/>
        <v>0.50295945692236244</v>
      </c>
      <c r="G49" s="428">
        <f t="shared" si="6"/>
        <v>53.207972253238601</v>
      </c>
      <c r="H49" s="428">
        <f t="shared" si="6"/>
        <v>37.314354601239117</v>
      </c>
      <c r="I49" s="428">
        <f t="shared" si="6"/>
        <v>4.8937263465776031</v>
      </c>
      <c r="J49" s="428">
        <f t="shared" si="6"/>
        <v>0.53309749903657078</v>
      </c>
      <c r="K49" s="428">
        <f t="shared" si="6"/>
        <v>1.3814092746119111</v>
      </c>
      <c r="L49" s="434">
        <v>100</v>
      </c>
      <c r="M49" s="492"/>
    </row>
    <row r="50" spans="1:13" x14ac:dyDescent="0.3">
      <c r="A50" s="15" t="s">
        <v>284</v>
      </c>
      <c r="B50" s="11"/>
      <c r="C50" s="423" t="s">
        <v>535</v>
      </c>
    </row>
    <row r="51" spans="1:13" ht="14.4" thickBot="1" x14ac:dyDescent="0.35">
      <c r="G51" s="17"/>
      <c r="H51" s="17"/>
      <c r="I51" s="17"/>
      <c r="J51" s="17"/>
      <c r="K51" s="17"/>
      <c r="L51" s="17"/>
    </row>
    <row r="52" spans="1:13" ht="14.4" thickBot="1" x14ac:dyDescent="0.35">
      <c r="A52" s="782" t="s">
        <v>268</v>
      </c>
      <c r="B52" s="783"/>
      <c r="C52" s="783"/>
      <c r="D52" s="783"/>
      <c r="E52" s="783"/>
      <c r="F52" s="783"/>
      <c r="G52" s="784"/>
      <c r="H52" s="18"/>
      <c r="I52" s="18"/>
      <c r="J52" s="18"/>
      <c r="K52" s="18"/>
      <c r="L52" s="18"/>
    </row>
    <row r="53" spans="1:13" ht="28.5" customHeight="1" thickBot="1" x14ac:dyDescent="0.35">
      <c r="A53" s="142" t="s">
        <v>15</v>
      </c>
      <c r="B53" s="66" t="s">
        <v>234</v>
      </c>
      <c r="C53" s="66" t="s">
        <v>99</v>
      </c>
      <c r="D53" s="66" t="s">
        <v>235</v>
      </c>
      <c r="E53" s="67" t="s">
        <v>236</v>
      </c>
      <c r="F53" s="114" t="s">
        <v>1</v>
      </c>
      <c r="G53" s="417" t="s">
        <v>283</v>
      </c>
    </row>
    <row r="54" spans="1:13" x14ac:dyDescent="0.3">
      <c r="A54" s="31" t="s">
        <v>219</v>
      </c>
      <c r="B54" s="13">
        <v>0</v>
      </c>
      <c r="C54" s="13">
        <v>0</v>
      </c>
      <c r="D54" s="13">
        <v>0</v>
      </c>
      <c r="E54" s="43">
        <v>0</v>
      </c>
      <c r="F54" s="437">
        <v>0</v>
      </c>
      <c r="G54" s="471">
        <f>F54*100/F$69</f>
        <v>0</v>
      </c>
    </row>
    <row r="55" spans="1:13" x14ac:dyDescent="0.3">
      <c r="A55" s="34" t="s">
        <v>220</v>
      </c>
      <c r="B55" s="14">
        <v>0</v>
      </c>
      <c r="C55" s="14">
        <v>0</v>
      </c>
      <c r="D55" s="14">
        <v>0</v>
      </c>
      <c r="E55" s="45">
        <v>0</v>
      </c>
      <c r="F55" s="437">
        <v>0</v>
      </c>
      <c r="G55" s="472">
        <f t="shared" ref="G55:G68" si="7">F55*100/F$69</f>
        <v>0</v>
      </c>
    </row>
    <row r="56" spans="1:13" x14ac:dyDescent="0.3">
      <c r="A56" s="34" t="s">
        <v>221</v>
      </c>
      <c r="B56" s="14">
        <v>0</v>
      </c>
      <c r="C56" s="14">
        <v>0</v>
      </c>
      <c r="D56" s="14">
        <v>0</v>
      </c>
      <c r="E56" s="45">
        <v>0</v>
      </c>
      <c r="F56" s="437">
        <v>0</v>
      </c>
      <c r="G56" s="472">
        <f t="shared" si="7"/>
        <v>0</v>
      </c>
    </row>
    <row r="57" spans="1:13" x14ac:dyDescent="0.3">
      <c r="A57" s="34" t="s">
        <v>222</v>
      </c>
      <c r="B57" s="14">
        <v>0</v>
      </c>
      <c r="C57" s="14">
        <v>0</v>
      </c>
      <c r="D57" s="14">
        <v>0</v>
      </c>
      <c r="E57" s="45">
        <v>0</v>
      </c>
      <c r="F57" s="437">
        <v>0</v>
      </c>
      <c r="G57" s="472">
        <f t="shared" si="7"/>
        <v>0</v>
      </c>
    </row>
    <row r="58" spans="1:13" x14ac:dyDescent="0.3">
      <c r="A58" s="34" t="s">
        <v>223</v>
      </c>
      <c r="B58" s="14">
        <v>0</v>
      </c>
      <c r="C58" s="14">
        <v>0</v>
      </c>
      <c r="D58" s="14">
        <v>0</v>
      </c>
      <c r="E58" s="45">
        <v>0</v>
      </c>
      <c r="F58" s="437">
        <v>0</v>
      </c>
      <c r="G58" s="472">
        <f t="shared" si="7"/>
        <v>0</v>
      </c>
    </row>
    <row r="59" spans="1:13" x14ac:dyDescent="0.3">
      <c r="A59" s="34" t="s">
        <v>224</v>
      </c>
      <c r="B59" s="14">
        <v>0</v>
      </c>
      <c r="C59" s="14">
        <v>1448.9</v>
      </c>
      <c r="D59" s="14">
        <v>664</v>
      </c>
      <c r="E59" s="45">
        <v>54.3</v>
      </c>
      <c r="F59" s="437">
        <v>2167.1999999999998</v>
      </c>
      <c r="G59" s="459">
        <f t="shared" si="7"/>
        <v>3.0217891747107806</v>
      </c>
    </row>
    <row r="60" spans="1:13" x14ac:dyDescent="0.3">
      <c r="A60" s="34" t="s">
        <v>225</v>
      </c>
      <c r="B60" s="14">
        <v>0</v>
      </c>
      <c r="C60" s="14">
        <v>132.19999999999999</v>
      </c>
      <c r="D60" s="14">
        <v>0</v>
      </c>
      <c r="E60" s="45">
        <v>0</v>
      </c>
      <c r="F60" s="437">
        <v>132.19999999999999</v>
      </c>
      <c r="G60" s="459">
        <f t="shared" si="7"/>
        <v>0.18433025512032356</v>
      </c>
    </row>
    <row r="61" spans="1:13" x14ac:dyDescent="0.3">
      <c r="A61" s="34" t="s">
        <v>226</v>
      </c>
      <c r="B61" s="14">
        <v>0</v>
      </c>
      <c r="C61" s="14">
        <v>2390.9</v>
      </c>
      <c r="D61" s="14">
        <v>1832.6</v>
      </c>
      <c r="E61" s="45">
        <v>19.7</v>
      </c>
      <c r="F61" s="437">
        <v>4243.2</v>
      </c>
      <c r="G61" s="459">
        <f t="shared" si="7"/>
        <v>5.9164155713052722</v>
      </c>
    </row>
    <row r="62" spans="1:13" x14ac:dyDescent="0.3">
      <c r="A62" s="34" t="s">
        <v>227</v>
      </c>
      <c r="B62" s="14">
        <v>0</v>
      </c>
      <c r="C62" s="14">
        <v>1755.8</v>
      </c>
      <c r="D62" s="14">
        <v>12183.3</v>
      </c>
      <c r="E62" s="45">
        <v>13.6</v>
      </c>
      <c r="F62" s="437">
        <v>13952.7</v>
      </c>
      <c r="G62" s="459">
        <f t="shared" si="7"/>
        <v>19.454650155955665</v>
      </c>
    </row>
    <row r="63" spans="1:13" x14ac:dyDescent="0.3">
      <c r="A63" s="34" t="s">
        <v>228</v>
      </c>
      <c r="B63" s="14">
        <v>0</v>
      </c>
      <c r="C63" s="14">
        <v>12203.6</v>
      </c>
      <c r="D63" s="14">
        <v>23362.6</v>
      </c>
      <c r="E63" s="45">
        <v>12.8</v>
      </c>
      <c r="F63" s="437">
        <v>35579</v>
      </c>
      <c r="G63" s="459">
        <f t="shared" si="7"/>
        <v>49.608821081134586</v>
      </c>
    </row>
    <row r="64" spans="1:13" x14ac:dyDescent="0.3">
      <c r="A64" s="34" t="s">
        <v>229</v>
      </c>
      <c r="B64" s="211">
        <v>31</v>
      </c>
      <c r="C64" s="211">
        <v>6548.4</v>
      </c>
      <c r="D64" s="211">
        <v>2768.08</v>
      </c>
      <c r="E64" s="212">
        <v>0</v>
      </c>
      <c r="F64" s="437">
        <v>9347.5</v>
      </c>
      <c r="G64" s="459">
        <f t="shared" si="7"/>
        <v>13.033487592565995</v>
      </c>
    </row>
    <row r="65" spans="1:7" x14ac:dyDescent="0.3">
      <c r="A65" s="34" t="s">
        <v>230</v>
      </c>
      <c r="B65" s="14">
        <v>232</v>
      </c>
      <c r="C65" s="14">
        <v>1579.3</v>
      </c>
      <c r="D65" s="14">
        <v>3887.1</v>
      </c>
      <c r="E65" s="45">
        <v>6</v>
      </c>
      <c r="F65" s="437">
        <v>5704.4</v>
      </c>
      <c r="G65" s="459">
        <f t="shared" si="7"/>
        <v>7.9538086785807405</v>
      </c>
    </row>
    <row r="66" spans="1:7" x14ac:dyDescent="0.3">
      <c r="A66" s="34" t="s">
        <v>231</v>
      </c>
      <c r="B66" s="14">
        <v>1.6</v>
      </c>
      <c r="C66" s="14">
        <v>451</v>
      </c>
      <c r="D66" s="14">
        <v>140.30000000000001</v>
      </c>
      <c r="E66" s="45">
        <v>0</v>
      </c>
      <c r="F66" s="437">
        <v>592.9</v>
      </c>
      <c r="G66" s="459">
        <f t="shared" si="7"/>
        <v>0.82669749062662523</v>
      </c>
    </row>
    <row r="67" spans="1:7" x14ac:dyDescent="0.3">
      <c r="A67" s="34" t="s">
        <v>232</v>
      </c>
      <c r="B67" s="14">
        <v>0</v>
      </c>
      <c r="C67" s="14">
        <v>0</v>
      </c>
      <c r="D67" s="14">
        <v>0</v>
      </c>
      <c r="E67" s="45">
        <v>0</v>
      </c>
      <c r="F67" s="437">
        <v>0</v>
      </c>
      <c r="G67" s="472">
        <f t="shared" si="7"/>
        <v>0</v>
      </c>
    </row>
    <row r="68" spans="1:7" ht="14.4" thickBot="1" x14ac:dyDescent="0.35">
      <c r="A68" s="40" t="s">
        <v>233</v>
      </c>
      <c r="B68" s="48">
        <v>0</v>
      </c>
      <c r="C68" s="48">
        <v>0</v>
      </c>
      <c r="D68" s="48">
        <v>0</v>
      </c>
      <c r="E68" s="127">
        <v>0</v>
      </c>
      <c r="F68" s="437">
        <v>0</v>
      </c>
      <c r="G68" s="500">
        <f t="shared" si="7"/>
        <v>0</v>
      </c>
    </row>
    <row r="69" spans="1:7" ht="14.4" thickBot="1" x14ac:dyDescent="0.35">
      <c r="A69" s="421" t="s">
        <v>1</v>
      </c>
      <c r="B69" s="63">
        <v>264.60000000000002</v>
      </c>
      <c r="C69" s="63">
        <v>26510.1</v>
      </c>
      <c r="D69" s="63">
        <v>44838</v>
      </c>
      <c r="E69" s="152">
        <v>106.4</v>
      </c>
      <c r="F69" s="58">
        <v>71719.100000000006</v>
      </c>
      <c r="G69" s="503">
        <v>100</v>
      </c>
    </row>
    <row r="70" spans="1:7" x14ac:dyDescent="0.3">
      <c r="A70" s="427" t="s">
        <v>283</v>
      </c>
      <c r="B70" s="428">
        <f>B69*100/$F69</f>
        <v>0.36893937598213028</v>
      </c>
      <c r="C70" s="428">
        <f t="shared" ref="C70:E70" si="8">C69*100/$F69</f>
        <v>36.96379346645454</v>
      </c>
      <c r="D70" s="428">
        <f t="shared" si="8"/>
        <v>62.518910583094318</v>
      </c>
      <c r="E70" s="428">
        <f t="shared" si="8"/>
        <v>0.14835657446900477</v>
      </c>
      <c r="F70" s="434">
        <v>100</v>
      </c>
      <c r="G70" s="492"/>
    </row>
    <row r="71" spans="1:7" x14ac:dyDescent="0.3">
      <c r="A71" s="15" t="s">
        <v>284</v>
      </c>
      <c r="B71" s="11"/>
    </row>
    <row r="72" spans="1:7" ht="14.4" thickBot="1" x14ac:dyDescent="0.35"/>
    <row r="73" spans="1:7" ht="25.5" customHeight="1" thickBot="1" x14ac:dyDescent="0.35">
      <c r="A73" s="792" t="s">
        <v>269</v>
      </c>
      <c r="B73" s="793"/>
      <c r="C73" s="833"/>
    </row>
    <row r="74" spans="1:7" ht="14.4" thickBot="1" x14ac:dyDescent="0.35">
      <c r="A74" s="782" t="s">
        <v>31</v>
      </c>
      <c r="B74" s="783"/>
      <c r="C74" s="133" t="s">
        <v>240</v>
      </c>
    </row>
    <row r="75" spans="1:7" ht="12.75" customHeight="1" x14ac:dyDescent="0.3">
      <c r="A75" s="834" t="s">
        <v>65</v>
      </c>
      <c r="B75" s="835"/>
      <c r="C75" s="145">
        <v>361.3</v>
      </c>
    </row>
    <row r="76" spans="1:7" ht="12.75" customHeight="1" x14ac:dyDescent="0.3">
      <c r="A76" s="829" t="s">
        <v>536</v>
      </c>
      <c r="B76" s="830"/>
      <c r="C76" s="130">
        <v>5.2</v>
      </c>
    </row>
    <row r="77" spans="1:7" ht="12.75" customHeight="1" x14ac:dyDescent="0.3">
      <c r="A77" s="829" t="s">
        <v>537</v>
      </c>
      <c r="B77" s="830"/>
      <c r="C77" s="130">
        <v>29.5</v>
      </c>
    </row>
    <row r="78" spans="1:7" ht="12.75" customHeight="1" x14ac:dyDescent="0.3">
      <c r="A78" s="829" t="s">
        <v>238</v>
      </c>
      <c r="B78" s="830"/>
      <c r="C78" s="130">
        <v>42.5</v>
      </c>
    </row>
    <row r="79" spans="1:7" ht="12.75" customHeight="1" x14ac:dyDescent="0.3">
      <c r="A79" s="829" t="s">
        <v>234</v>
      </c>
      <c r="B79" s="830"/>
      <c r="C79" s="130">
        <v>366.4</v>
      </c>
    </row>
    <row r="80" spans="1:7" ht="12.75" customHeight="1" x14ac:dyDescent="0.3">
      <c r="A80" s="829" t="s">
        <v>99</v>
      </c>
      <c r="B80" s="830"/>
      <c r="C80" s="130">
        <v>37279.5</v>
      </c>
    </row>
    <row r="81" spans="1:3" ht="12.75" customHeight="1" x14ac:dyDescent="0.3">
      <c r="A81" s="829" t="s">
        <v>235</v>
      </c>
      <c r="B81" s="830"/>
      <c r="C81" s="130">
        <v>52390.5</v>
      </c>
    </row>
    <row r="82" spans="1:3" ht="12.75" customHeight="1" x14ac:dyDescent="0.3">
      <c r="A82" s="829" t="s">
        <v>239</v>
      </c>
      <c r="B82" s="830"/>
      <c r="C82" s="130">
        <v>990.5</v>
      </c>
    </row>
    <row r="83" spans="1:3" ht="12.75" customHeight="1" x14ac:dyDescent="0.3">
      <c r="A83" s="829" t="s">
        <v>241</v>
      </c>
      <c r="B83" s="830"/>
      <c r="C83" s="130">
        <v>107.9</v>
      </c>
    </row>
    <row r="84" spans="1:3" ht="14.4" thickBot="1" x14ac:dyDescent="0.35">
      <c r="A84" s="831" t="s">
        <v>236</v>
      </c>
      <c r="B84" s="832"/>
      <c r="C84" s="131">
        <v>386</v>
      </c>
    </row>
    <row r="85" spans="1:3" ht="14.4" thickBot="1" x14ac:dyDescent="0.35">
      <c r="A85" s="813" t="s">
        <v>237</v>
      </c>
      <c r="B85" s="814"/>
      <c r="C85" s="132">
        <v>91959.3</v>
      </c>
    </row>
    <row r="86" spans="1:3" x14ac:dyDescent="0.3">
      <c r="A86" s="15" t="s">
        <v>284</v>
      </c>
      <c r="B86" s="11"/>
      <c r="C86" s="423" t="s">
        <v>535</v>
      </c>
    </row>
  </sheetData>
  <mergeCells count="18">
    <mergeCell ref="K2:O2"/>
    <mergeCell ref="F2:I2"/>
    <mergeCell ref="A31:M31"/>
    <mergeCell ref="A52:G52"/>
    <mergeCell ref="A2:E2"/>
    <mergeCell ref="A80:B80"/>
    <mergeCell ref="A73:C73"/>
    <mergeCell ref="A74:B74"/>
    <mergeCell ref="A75:B75"/>
    <mergeCell ref="A76:B76"/>
    <mergeCell ref="A77:B77"/>
    <mergeCell ref="A78:B78"/>
    <mergeCell ref="A79:B79"/>
    <mergeCell ref="A81:B81"/>
    <mergeCell ref="A82:B82"/>
    <mergeCell ref="A83:B83"/>
    <mergeCell ref="A84:B84"/>
    <mergeCell ref="A85:B85"/>
  </mergeCells>
  <pageMargins left="0.75" right="0.75" top="1" bottom="1" header="0" footer="0"/>
  <pageSetup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09"/>
  <sheetViews>
    <sheetView showGridLines="0" workbookViewId="0">
      <selection activeCell="H35" sqref="H35:H36"/>
    </sheetView>
  </sheetViews>
  <sheetFormatPr baseColWidth="10" defaultColWidth="11.44140625" defaultRowHeight="13.8" x14ac:dyDescent="0.3"/>
  <cols>
    <col min="1" max="1" width="15.109375" style="10" customWidth="1"/>
    <col min="2" max="2" width="10.6640625" style="10" customWidth="1"/>
    <col min="3" max="3" width="10.44140625" style="10" customWidth="1"/>
    <col min="4" max="4" width="9.109375" style="10" customWidth="1"/>
    <col min="5" max="5" width="9.6640625" style="10" customWidth="1"/>
    <col min="6" max="6" width="8.6640625" style="10" customWidth="1"/>
    <col min="7" max="7" width="10.88671875" style="10" customWidth="1"/>
    <col min="8" max="8" width="9.33203125" style="10" customWidth="1"/>
    <col min="9" max="10" width="8.5546875" style="10" customWidth="1"/>
    <col min="11" max="11" width="8.88671875" style="10" customWidth="1"/>
    <col min="12" max="12" width="9.109375" style="10" customWidth="1"/>
    <col min="13" max="13" width="8.6640625" style="10" customWidth="1"/>
    <col min="14" max="14" width="12.109375" style="10" customWidth="1"/>
    <col min="15" max="15" width="9.88671875" style="10" customWidth="1"/>
    <col min="16" max="16" width="8.33203125" style="10" customWidth="1"/>
    <col min="17" max="17" width="8.6640625" style="10" customWidth="1"/>
    <col min="18" max="16384" width="11.44140625" style="10"/>
  </cols>
  <sheetData>
    <row r="1" spans="1:17" ht="14.4" thickBot="1" x14ac:dyDescent="0.35"/>
    <row r="2" spans="1:17" ht="14.4" thickBot="1" x14ac:dyDescent="0.35">
      <c r="A2" s="782" t="s">
        <v>358</v>
      </c>
      <c r="B2" s="783"/>
      <c r="C2" s="783"/>
      <c r="D2" s="783"/>
      <c r="E2" s="783"/>
      <c r="F2" s="783"/>
      <c r="G2" s="783"/>
      <c r="H2" s="783"/>
      <c r="I2" s="783"/>
      <c r="J2" s="784"/>
      <c r="K2" s="852" t="s">
        <v>271</v>
      </c>
      <c r="L2" s="853"/>
      <c r="M2" s="855" t="s">
        <v>237</v>
      </c>
      <c r="N2" s="852" t="s">
        <v>492</v>
      </c>
      <c r="O2" s="853"/>
      <c r="P2" s="853"/>
      <c r="Q2" s="863"/>
    </row>
    <row r="3" spans="1:17" ht="14.4" thickBot="1" x14ac:dyDescent="0.35">
      <c r="A3" s="846" t="s">
        <v>15</v>
      </c>
      <c r="B3" s="849" t="s">
        <v>270</v>
      </c>
      <c r="C3" s="850"/>
      <c r="D3" s="851"/>
      <c r="E3" s="849" t="s">
        <v>506</v>
      </c>
      <c r="F3" s="850"/>
      <c r="G3" s="851"/>
      <c r="H3" s="849" t="s">
        <v>493</v>
      </c>
      <c r="I3" s="850"/>
      <c r="J3" s="851"/>
      <c r="K3" s="846"/>
      <c r="L3" s="854"/>
      <c r="M3" s="856"/>
      <c r="N3" s="864"/>
      <c r="O3" s="865"/>
      <c r="P3" s="865"/>
      <c r="Q3" s="843"/>
    </row>
    <row r="4" spans="1:17" ht="12.75" customHeight="1" x14ac:dyDescent="0.3">
      <c r="A4" s="847"/>
      <c r="B4" s="840" t="s">
        <v>272</v>
      </c>
      <c r="C4" s="841"/>
      <c r="D4" s="842" t="s">
        <v>271</v>
      </c>
      <c r="E4" s="840" t="s">
        <v>272</v>
      </c>
      <c r="F4" s="841"/>
      <c r="G4" s="842" t="s">
        <v>271</v>
      </c>
      <c r="H4" s="840" t="s">
        <v>272</v>
      </c>
      <c r="I4" s="841"/>
      <c r="J4" s="842" t="s">
        <v>271</v>
      </c>
      <c r="K4" s="840" t="s">
        <v>272</v>
      </c>
      <c r="L4" s="860"/>
      <c r="M4" s="856"/>
      <c r="N4" s="861" t="s">
        <v>3</v>
      </c>
      <c r="O4" s="858" t="s">
        <v>509</v>
      </c>
      <c r="P4" s="842" t="s">
        <v>494</v>
      </c>
      <c r="Q4" s="808" t="s">
        <v>237</v>
      </c>
    </row>
    <row r="5" spans="1:17" ht="13.5" customHeight="1" thickBot="1" x14ac:dyDescent="0.35">
      <c r="A5" s="848"/>
      <c r="B5" s="215" t="s">
        <v>273</v>
      </c>
      <c r="C5" s="216" t="s">
        <v>274</v>
      </c>
      <c r="D5" s="843"/>
      <c r="E5" s="215" t="s">
        <v>273</v>
      </c>
      <c r="F5" s="216" t="s">
        <v>274</v>
      </c>
      <c r="G5" s="843"/>
      <c r="H5" s="215" t="s">
        <v>273</v>
      </c>
      <c r="I5" s="216" t="s">
        <v>274</v>
      </c>
      <c r="J5" s="843"/>
      <c r="K5" s="215" t="s">
        <v>273</v>
      </c>
      <c r="L5" s="282" t="s">
        <v>274</v>
      </c>
      <c r="M5" s="857"/>
      <c r="N5" s="862"/>
      <c r="O5" s="859"/>
      <c r="P5" s="843"/>
      <c r="Q5" s="809"/>
    </row>
    <row r="6" spans="1:17" x14ac:dyDescent="0.3">
      <c r="A6" s="42" t="s">
        <v>219</v>
      </c>
      <c r="B6" s="217">
        <v>0</v>
      </c>
      <c r="C6" s="14">
        <v>25.7</v>
      </c>
      <c r="D6" s="218">
        <f>SUM(B6:C6)</f>
        <v>25.7</v>
      </c>
      <c r="E6" s="219">
        <v>0</v>
      </c>
      <c r="F6" s="35">
        <v>0</v>
      </c>
      <c r="G6" s="218">
        <f>SUM(E6:F6)</f>
        <v>0</v>
      </c>
      <c r="H6" s="219">
        <v>0</v>
      </c>
      <c r="I6" s="35">
        <v>0</v>
      </c>
      <c r="J6" s="218">
        <f>SUM(H6:I6)</f>
        <v>0</v>
      </c>
      <c r="K6" s="220">
        <f>B6+E6+H6</f>
        <v>0</v>
      </c>
      <c r="L6" s="221">
        <f>C6+F6+I6</f>
        <v>25.7</v>
      </c>
      <c r="M6" s="222">
        <f>K6+L6</f>
        <v>25.7</v>
      </c>
      <c r="N6" s="242">
        <v>0</v>
      </c>
      <c r="O6" s="363">
        <v>0</v>
      </c>
      <c r="P6" s="276">
        <v>0</v>
      </c>
      <c r="Q6" s="261">
        <f>SUM(N6:P6)</f>
        <v>0</v>
      </c>
    </row>
    <row r="7" spans="1:17" x14ac:dyDescent="0.3">
      <c r="A7" s="44" t="s">
        <v>220</v>
      </c>
      <c r="B7" s="217">
        <v>0</v>
      </c>
      <c r="C7" s="14">
        <v>4.7</v>
      </c>
      <c r="D7" s="218">
        <f t="shared" ref="D7:D20" si="0">SUM(B7:C7)</f>
        <v>4.7</v>
      </c>
      <c r="E7" s="217">
        <v>0</v>
      </c>
      <c r="F7" s="35">
        <v>0</v>
      </c>
      <c r="G7" s="218">
        <f t="shared" ref="G7:G20" si="1">SUM(E7:F7)</f>
        <v>0</v>
      </c>
      <c r="H7" s="217">
        <v>0</v>
      </c>
      <c r="I7" s="35">
        <v>0</v>
      </c>
      <c r="J7" s="218">
        <f t="shared" ref="J7:J20" si="2">SUM(H7:I7)</f>
        <v>0</v>
      </c>
      <c r="K7" s="220">
        <f t="shared" ref="K7:L20" si="3">B7+E7+H7</f>
        <v>0</v>
      </c>
      <c r="L7" s="221">
        <f t="shared" si="3"/>
        <v>4.7</v>
      </c>
      <c r="M7" s="222">
        <f t="shared" ref="M7:M21" si="4">K7+L7</f>
        <v>4.7</v>
      </c>
      <c r="N7" s="242">
        <v>0</v>
      </c>
      <c r="O7" s="245">
        <v>0</v>
      </c>
      <c r="P7" s="276">
        <v>0</v>
      </c>
      <c r="Q7" s="261">
        <f t="shared" ref="Q7:Q20" si="5">SUM(N7:P7)</f>
        <v>0</v>
      </c>
    </row>
    <row r="8" spans="1:17" x14ac:dyDescent="0.3">
      <c r="A8" s="44" t="s">
        <v>221</v>
      </c>
      <c r="B8" s="217">
        <v>0</v>
      </c>
      <c r="C8" s="14">
        <v>26</v>
      </c>
      <c r="D8" s="218">
        <f t="shared" si="0"/>
        <v>26</v>
      </c>
      <c r="E8" s="217">
        <v>0</v>
      </c>
      <c r="F8" s="35">
        <v>0</v>
      </c>
      <c r="G8" s="218">
        <f t="shared" si="1"/>
        <v>0</v>
      </c>
      <c r="H8" s="217">
        <v>0</v>
      </c>
      <c r="I8" s="35">
        <v>0</v>
      </c>
      <c r="J8" s="218">
        <f t="shared" si="2"/>
        <v>0</v>
      </c>
      <c r="K8" s="220">
        <f t="shared" si="3"/>
        <v>0</v>
      </c>
      <c r="L8" s="221">
        <f t="shared" si="3"/>
        <v>26</v>
      </c>
      <c r="M8" s="222">
        <f t="shared" si="4"/>
        <v>26</v>
      </c>
      <c r="N8" s="242">
        <v>0</v>
      </c>
      <c r="O8" s="245">
        <v>0</v>
      </c>
      <c r="P8" s="276">
        <v>0</v>
      </c>
      <c r="Q8" s="261">
        <f t="shared" si="5"/>
        <v>0</v>
      </c>
    </row>
    <row r="9" spans="1:17" x14ac:dyDescent="0.3">
      <c r="A9" s="44" t="s">
        <v>222</v>
      </c>
      <c r="B9" s="217">
        <v>0</v>
      </c>
      <c r="C9" s="14">
        <v>77.2</v>
      </c>
      <c r="D9" s="218">
        <f t="shared" si="0"/>
        <v>77.2</v>
      </c>
      <c r="E9" s="217">
        <v>0</v>
      </c>
      <c r="F9" s="35">
        <v>0</v>
      </c>
      <c r="G9" s="218">
        <f t="shared" si="1"/>
        <v>0</v>
      </c>
      <c r="H9" s="217">
        <v>0</v>
      </c>
      <c r="I9" s="35">
        <v>0</v>
      </c>
      <c r="J9" s="218">
        <f t="shared" si="2"/>
        <v>0</v>
      </c>
      <c r="K9" s="220">
        <f t="shared" si="3"/>
        <v>0</v>
      </c>
      <c r="L9" s="221">
        <f t="shared" si="3"/>
        <v>77.2</v>
      </c>
      <c r="M9" s="222">
        <f t="shared" si="4"/>
        <v>77.2</v>
      </c>
      <c r="N9" s="242">
        <v>0</v>
      </c>
      <c r="O9" s="245">
        <v>0</v>
      </c>
      <c r="P9" s="276">
        <v>0</v>
      </c>
      <c r="Q9" s="261">
        <f t="shared" si="5"/>
        <v>0</v>
      </c>
    </row>
    <row r="10" spans="1:17" x14ac:dyDescent="0.3">
      <c r="A10" s="44" t="s">
        <v>223</v>
      </c>
      <c r="B10" s="223">
        <v>210.25</v>
      </c>
      <c r="C10" s="14">
        <v>54.49</v>
      </c>
      <c r="D10" s="218">
        <f t="shared" si="0"/>
        <v>264.74</v>
      </c>
      <c r="E10" s="217">
        <v>0</v>
      </c>
      <c r="F10" s="35">
        <v>0</v>
      </c>
      <c r="G10" s="218">
        <f t="shared" si="1"/>
        <v>0</v>
      </c>
      <c r="H10" s="217">
        <v>0</v>
      </c>
      <c r="I10" s="35">
        <v>0</v>
      </c>
      <c r="J10" s="218">
        <f t="shared" si="2"/>
        <v>0</v>
      </c>
      <c r="K10" s="220">
        <f t="shared" si="3"/>
        <v>210.25</v>
      </c>
      <c r="L10" s="221">
        <f t="shared" si="3"/>
        <v>54.49</v>
      </c>
      <c r="M10" s="222">
        <f t="shared" si="4"/>
        <v>264.74</v>
      </c>
      <c r="N10" s="242">
        <v>96.6</v>
      </c>
      <c r="O10" s="245">
        <v>97.7</v>
      </c>
      <c r="P10" s="276">
        <v>0</v>
      </c>
      <c r="Q10" s="261">
        <f t="shared" si="5"/>
        <v>194.3</v>
      </c>
    </row>
    <row r="11" spans="1:17" x14ac:dyDescent="0.3">
      <c r="A11" s="44" t="s">
        <v>224</v>
      </c>
      <c r="B11" s="223">
        <v>10.7</v>
      </c>
      <c r="C11" s="14">
        <v>20.170000000000002</v>
      </c>
      <c r="D11" s="218">
        <f t="shared" si="0"/>
        <v>30.87</v>
      </c>
      <c r="E11" s="223">
        <v>223.4</v>
      </c>
      <c r="F11" s="14">
        <v>13.47</v>
      </c>
      <c r="G11" s="218">
        <f t="shared" si="1"/>
        <v>236.87</v>
      </c>
      <c r="H11" s="223">
        <v>0</v>
      </c>
      <c r="I11" s="14">
        <v>0</v>
      </c>
      <c r="J11" s="218">
        <f t="shared" si="2"/>
        <v>0</v>
      </c>
      <c r="K11" s="220">
        <f t="shared" si="3"/>
        <v>234.1</v>
      </c>
      <c r="L11" s="221">
        <f t="shared" si="3"/>
        <v>33.64</v>
      </c>
      <c r="M11" s="222">
        <f t="shared" si="4"/>
        <v>267.74</v>
      </c>
      <c r="N11" s="242">
        <v>9.32</v>
      </c>
      <c r="O11" s="245">
        <v>80.8</v>
      </c>
      <c r="P11" s="276">
        <v>0</v>
      </c>
      <c r="Q11" s="261">
        <f t="shared" si="5"/>
        <v>90.12</v>
      </c>
    </row>
    <row r="12" spans="1:17" x14ac:dyDescent="0.3">
      <c r="A12" s="44" t="s">
        <v>225</v>
      </c>
      <c r="B12" s="223">
        <v>6.9</v>
      </c>
      <c r="C12" s="14">
        <v>0</v>
      </c>
      <c r="D12" s="218">
        <f t="shared" si="0"/>
        <v>6.9</v>
      </c>
      <c r="E12" s="223">
        <v>0</v>
      </c>
      <c r="F12" s="14">
        <v>0</v>
      </c>
      <c r="G12" s="218">
        <f t="shared" si="1"/>
        <v>0</v>
      </c>
      <c r="H12" s="223">
        <v>0</v>
      </c>
      <c r="I12" s="14">
        <v>0</v>
      </c>
      <c r="J12" s="218">
        <f t="shared" si="2"/>
        <v>0</v>
      </c>
      <c r="K12" s="220">
        <f t="shared" si="3"/>
        <v>6.9</v>
      </c>
      <c r="L12" s="221">
        <f t="shared" si="3"/>
        <v>0</v>
      </c>
      <c r="M12" s="222">
        <f t="shared" si="4"/>
        <v>6.9</v>
      </c>
      <c r="N12" s="242">
        <v>4.9000000000000004</v>
      </c>
      <c r="O12" s="245">
        <v>87.7</v>
      </c>
      <c r="P12" s="276">
        <v>0</v>
      </c>
      <c r="Q12" s="261">
        <f t="shared" si="5"/>
        <v>92.600000000000009</v>
      </c>
    </row>
    <row r="13" spans="1:17" x14ac:dyDescent="0.3">
      <c r="A13" s="44" t="s">
        <v>226</v>
      </c>
      <c r="B13" s="223">
        <v>192.5</v>
      </c>
      <c r="C13" s="14">
        <v>393.3</v>
      </c>
      <c r="D13" s="218">
        <f t="shared" si="0"/>
        <v>585.79999999999995</v>
      </c>
      <c r="E13" s="223">
        <v>1577.5</v>
      </c>
      <c r="F13" s="14">
        <v>455.7</v>
      </c>
      <c r="G13" s="218">
        <f t="shared" si="1"/>
        <v>2033.2</v>
      </c>
      <c r="H13" s="223">
        <v>0</v>
      </c>
      <c r="I13" s="14">
        <v>0</v>
      </c>
      <c r="J13" s="218">
        <f t="shared" si="2"/>
        <v>0</v>
      </c>
      <c r="K13" s="220">
        <f t="shared" si="3"/>
        <v>1770</v>
      </c>
      <c r="L13" s="221">
        <f t="shared" si="3"/>
        <v>849</v>
      </c>
      <c r="M13" s="222">
        <f t="shared" si="4"/>
        <v>2619</v>
      </c>
      <c r="N13" s="242">
        <v>354.76</v>
      </c>
      <c r="O13" s="245">
        <v>1082.05</v>
      </c>
      <c r="P13" s="276">
        <v>0</v>
      </c>
      <c r="Q13" s="261">
        <f t="shared" si="5"/>
        <v>1436.81</v>
      </c>
    </row>
    <row r="14" spans="1:17" x14ac:dyDescent="0.3">
      <c r="A14" s="44" t="s">
        <v>227</v>
      </c>
      <c r="B14" s="223">
        <v>669.9</v>
      </c>
      <c r="C14" s="14">
        <v>462.2</v>
      </c>
      <c r="D14" s="218">
        <f t="shared" si="0"/>
        <v>1132.0999999999999</v>
      </c>
      <c r="E14" s="223">
        <v>3105.6</v>
      </c>
      <c r="F14" s="14">
        <v>126.1</v>
      </c>
      <c r="G14" s="218">
        <f t="shared" si="1"/>
        <v>3231.7</v>
      </c>
      <c r="H14" s="223">
        <v>0</v>
      </c>
      <c r="I14" s="14">
        <v>580.1</v>
      </c>
      <c r="J14" s="218">
        <f t="shared" si="2"/>
        <v>580.1</v>
      </c>
      <c r="K14" s="220">
        <f t="shared" si="3"/>
        <v>3775.5</v>
      </c>
      <c r="L14" s="221">
        <f t="shared" si="3"/>
        <v>1168.4000000000001</v>
      </c>
      <c r="M14" s="222">
        <f t="shared" si="4"/>
        <v>4943.8999999999996</v>
      </c>
      <c r="N14" s="242">
        <v>391.5</v>
      </c>
      <c r="O14" s="245">
        <v>1871.21</v>
      </c>
      <c r="P14" s="276">
        <v>0</v>
      </c>
      <c r="Q14" s="261">
        <f t="shared" si="5"/>
        <v>2262.71</v>
      </c>
    </row>
    <row r="15" spans="1:17" x14ac:dyDescent="0.3">
      <c r="A15" s="44" t="s">
        <v>228</v>
      </c>
      <c r="B15" s="223">
        <v>1015.1</v>
      </c>
      <c r="C15" s="14">
        <v>0</v>
      </c>
      <c r="D15" s="218">
        <f t="shared" si="0"/>
        <v>1015.1</v>
      </c>
      <c r="E15" s="223">
        <v>4964.22</v>
      </c>
      <c r="F15" s="14">
        <v>724.62</v>
      </c>
      <c r="G15" s="218">
        <f t="shared" si="1"/>
        <v>5688.84</v>
      </c>
      <c r="H15" s="223">
        <v>197.98</v>
      </c>
      <c r="I15" s="14">
        <v>245.98</v>
      </c>
      <c r="J15" s="218">
        <f t="shared" si="2"/>
        <v>443.96</v>
      </c>
      <c r="K15" s="220">
        <f t="shared" si="3"/>
        <v>6177.3</v>
      </c>
      <c r="L15" s="221">
        <f t="shared" si="3"/>
        <v>970.6</v>
      </c>
      <c r="M15" s="222">
        <f t="shared" si="4"/>
        <v>7147.9000000000005</v>
      </c>
      <c r="N15" s="242">
        <v>713.64</v>
      </c>
      <c r="O15" s="245">
        <v>3508.06</v>
      </c>
      <c r="P15" s="276">
        <v>93.03</v>
      </c>
      <c r="Q15" s="261">
        <f t="shared" si="5"/>
        <v>4314.7299999999996</v>
      </c>
    </row>
    <row r="16" spans="1:17" x14ac:dyDescent="0.3">
      <c r="A16" s="44" t="s">
        <v>487</v>
      </c>
      <c r="B16" s="223">
        <v>665.3</v>
      </c>
      <c r="C16" s="14">
        <v>37.1</v>
      </c>
      <c r="D16" s="218">
        <f t="shared" si="0"/>
        <v>702.4</v>
      </c>
      <c r="E16" s="223">
        <v>998.6</v>
      </c>
      <c r="F16" s="14">
        <v>198.53</v>
      </c>
      <c r="G16" s="218">
        <f t="shared" si="1"/>
        <v>1197.1300000000001</v>
      </c>
      <c r="H16" s="223">
        <v>0</v>
      </c>
      <c r="I16" s="14">
        <v>307.57</v>
      </c>
      <c r="J16" s="218">
        <f t="shared" si="2"/>
        <v>307.57</v>
      </c>
      <c r="K16" s="220">
        <f t="shared" si="3"/>
        <v>1663.9</v>
      </c>
      <c r="L16" s="221">
        <f t="shared" si="3"/>
        <v>543.20000000000005</v>
      </c>
      <c r="M16" s="222">
        <f t="shared" si="4"/>
        <v>2207.1000000000004</v>
      </c>
      <c r="N16" s="242">
        <v>1191.3499999999999</v>
      </c>
      <c r="O16" s="245">
        <v>800.4</v>
      </c>
      <c r="P16" s="276">
        <v>0</v>
      </c>
      <c r="Q16" s="261">
        <f t="shared" si="5"/>
        <v>1991.75</v>
      </c>
    </row>
    <row r="17" spans="1:17" x14ac:dyDescent="0.3">
      <c r="A17" s="44" t="s">
        <v>230</v>
      </c>
      <c r="B17" s="223">
        <v>154.30000000000001</v>
      </c>
      <c r="C17" s="14">
        <v>66.7</v>
      </c>
      <c r="D17" s="218">
        <f t="shared" si="0"/>
        <v>221</v>
      </c>
      <c r="E17" s="223">
        <v>154.19999999999999</v>
      </c>
      <c r="F17" s="14">
        <v>1139.3</v>
      </c>
      <c r="G17" s="218">
        <f t="shared" si="1"/>
        <v>1293.5</v>
      </c>
      <c r="H17" s="223">
        <v>0</v>
      </c>
      <c r="I17" s="14">
        <v>19.5</v>
      </c>
      <c r="J17" s="218">
        <f t="shared" si="2"/>
        <v>19.5</v>
      </c>
      <c r="K17" s="220">
        <f t="shared" si="3"/>
        <v>308.5</v>
      </c>
      <c r="L17" s="221">
        <f t="shared" si="3"/>
        <v>1225.5</v>
      </c>
      <c r="M17" s="222">
        <f t="shared" si="4"/>
        <v>1534</v>
      </c>
      <c r="N17" s="242">
        <v>51.33</v>
      </c>
      <c r="O17" s="245">
        <v>161.5</v>
      </c>
      <c r="P17" s="276">
        <v>0</v>
      </c>
      <c r="Q17" s="261">
        <f t="shared" si="5"/>
        <v>212.82999999999998</v>
      </c>
    </row>
    <row r="18" spans="1:17" x14ac:dyDescent="0.3">
      <c r="A18" s="44" t="s">
        <v>231</v>
      </c>
      <c r="B18" s="223">
        <v>48</v>
      </c>
      <c r="C18" s="14">
        <v>315.7</v>
      </c>
      <c r="D18" s="218">
        <f t="shared" si="0"/>
        <v>363.7</v>
      </c>
      <c r="E18" s="223">
        <v>294.5</v>
      </c>
      <c r="F18" s="14">
        <v>558.20000000000005</v>
      </c>
      <c r="G18" s="218">
        <f t="shared" si="1"/>
        <v>852.7</v>
      </c>
      <c r="H18" s="223">
        <v>41.1</v>
      </c>
      <c r="I18" s="14">
        <v>0</v>
      </c>
      <c r="J18" s="218">
        <f t="shared" si="2"/>
        <v>41.1</v>
      </c>
      <c r="K18" s="220">
        <f t="shared" si="3"/>
        <v>383.6</v>
      </c>
      <c r="L18" s="221">
        <f t="shared" si="3"/>
        <v>873.90000000000009</v>
      </c>
      <c r="M18" s="222">
        <f t="shared" si="4"/>
        <v>1257.5</v>
      </c>
      <c r="N18" s="242">
        <v>24.55</v>
      </c>
      <c r="O18" s="245">
        <v>212.95</v>
      </c>
      <c r="P18" s="276">
        <v>22.4</v>
      </c>
      <c r="Q18" s="261">
        <f t="shared" si="5"/>
        <v>259.89999999999998</v>
      </c>
    </row>
    <row r="19" spans="1:17" x14ac:dyDescent="0.3">
      <c r="A19" s="44" t="s">
        <v>232</v>
      </c>
      <c r="B19" s="217">
        <v>0</v>
      </c>
      <c r="C19" s="14">
        <v>0</v>
      </c>
      <c r="D19" s="218">
        <f t="shared" si="0"/>
        <v>0</v>
      </c>
      <c r="E19" s="223">
        <v>0</v>
      </c>
      <c r="F19" s="14">
        <v>0</v>
      </c>
      <c r="G19" s="218">
        <f t="shared" si="1"/>
        <v>0</v>
      </c>
      <c r="H19" s="223">
        <v>0</v>
      </c>
      <c r="I19" s="14">
        <v>0</v>
      </c>
      <c r="J19" s="218">
        <f t="shared" si="2"/>
        <v>0</v>
      </c>
      <c r="K19" s="220">
        <f t="shared" si="3"/>
        <v>0</v>
      </c>
      <c r="L19" s="221">
        <f t="shared" si="3"/>
        <v>0</v>
      </c>
      <c r="M19" s="222">
        <f t="shared" si="4"/>
        <v>0</v>
      </c>
      <c r="N19" s="242">
        <v>0</v>
      </c>
      <c r="O19" s="245">
        <v>19</v>
      </c>
      <c r="P19" s="276">
        <v>0</v>
      </c>
      <c r="Q19" s="261">
        <f t="shared" si="5"/>
        <v>19</v>
      </c>
    </row>
    <row r="20" spans="1:17" ht="12.75" customHeight="1" thickBot="1" x14ac:dyDescent="0.35">
      <c r="A20" s="46" t="s">
        <v>233</v>
      </c>
      <c r="B20" s="223">
        <v>0</v>
      </c>
      <c r="C20" s="14">
        <v>0</v>
      </c>
      <c r="D20" s="218">
        <f t="shared" si="0"/>
        <v>0</v>
      </c>
      <c r="E20" s="224">
        <v>0</v>
      </c>
      <c r="F20" s="14">
        <v>13.99</v>
      </c>
      <c r="G20" s="218">
        <f t="shared" si="1"/>
        <v>13.99</v>
      </c>
      <c r="H20" s="224">
        <v>0</v>
      </c>
      <c r="I20" s="14">
        <v>0</v>
      </c>
      <c r="J20" s="218">
        <f t="shared" si="2"/>
        <v>0</v>
      </c>
      <c r="K20" s="220">
        <f t="shared" si="3"/>
        <v>0</v>
      </c>
      <c r="L20" s="221">
        <f t="shared" si="3"/>
        <v>13.99</v>
      </c>
      <c r="M20" s="225">
        <f t="shared" si="4"/>
        <v>13.99</v>
      </c>
      <c r="N20" s="242">
        <v>0</v>
      </c>
      <c r="O20" s="364">
        <v>0</v>
      </c>
      <c r="P20" s="276">
        <v>0</v>
      </c>
      <c r="Q20" s="261">
        <f t="shared" si="5"/>
        <v>0</v>
      </c>
    </row>
    <row r="21" spans="1:17" ht="14.4" thickBot="1" x14ac:dyDescent="0.35">
      <c r="A21" s="420" t="s">
        <v>237</v>
      </c>
      <c r="B21" s="226">
        <f t="shared" ref="B21:I21" si="6">SUM(B6:B20)</f>
        <v>2972.95</v>
      </c>
      <c r="C21" s="63">
        <f t="shared" si="6"/>
        <v>1483.26</v>
      </c>
      <c r="D21" s="227">
        <f t="shared" si="6"/>
        <v>4456.21</v>
      </c>
      <c r="E21" s="226">
        <f t="shared" si="6"/>
        <v>11318.020000000002</v>
      </c>
      <c r="F21" s="63">
        <f t="shared" si="6"/>
        <v>3229.91</v>
      </c>
      <c r="G21" s="227">
        <f t="shared" si="6"/>
        <v>14547.930000000002</v>
      </c>
      <c r="H21" s="226">
        <f t="shared" si="6"/>
        <v>239.07999999999998</v>
      </c>
      <c r="I21" s="63">
        <f t="shared" si="6"/>
        <v>1153.1500000000001</v>
      </c>
      <c r="J21" s="227">
        <f>SUM(J6:J20)</f>
        <v>1392.2299999999998</v>
      </c>
      <c r="K21" s="226">
        <f>SUM(K6:K20)</f>
        <v>14530.05</v>
      </c>
      <c r="L21" s="119">
        <f>SUM(L6:L20)</f>
        <v>5866.32</v>
      </c>
      <c r="M21" s="112">
        <f t="shared" si="4"/>
        <v>20396.37</v>
      </c>
      <c r="N21" s="249">
        <f>SUM(N6:N20)</f>
        <v>2837.95</v>
      </c>
      <c r="O21" s="254">
        <f>SUM(O6:O20)</f>
        <v>7921.37</v>
      </c>
      <c r="P21" s="254">
        <f>SUM(P6:P20)</f>
        <v>115.43</v>
      </c>
      <c r="Q21" s="253">
        <f>SUM(Q6:Q20)</f>
        <v>10874.75</v>
      </c>
    </row>
    <row r="22" spans="1:17" x14ac:dyDescent="0.3">
      <c r="A22" s="427" t="s">
        <v>283</v>
      </c>
      <c r="B22" s="428">
        <f>B21*100/D21</f>
        <v>66.714764340100672</v>
      </c>
      <c r="C22" s="428">
        <f>C21*100/D21</f>
        <v>33.285235659899328</v>
      </c>
      <c r="D22" s="518">
        <f>D21*100/M21</f>
        <v>21.848054335158658</v>
      </c>
      <c r="E22" s="428">
        <f>E21*100/G21</f>
        <v>77.798147227818674</v>
      </c>
      <c r="F22" s="428">
        <f>F21*100/G21</f>
        <v>22.201852772181333</v>
      </c>
      <c r="G22" s="518">
        <f>G21*100/M21</f>
        <v>71.326074198497096</v>
      </c>
      <c r="H22" s="428">
        <f>H21*100/J21</f>
        <v>17.172449954389723</v>
      </c>
      <c r="I22" s="428">
        <f>I21*100/J21</f>
        <v>82.827550045610309</v>
      </c>
      <c r="J22" s="518">
        <f>J21*100/M21</f>
        <v>6.825871466344255</v>
      </c>
      <c r="K22" s="428">
        <f>K21*100/M21</f>
        <v>71.238411540877124</v>
      </c>
      <c r="L22" s="428">
        <f>L21*100/M21</f>
        <v>28.761588459122876</v>
      </c>
      <c r="M22" s="519">
        <v>100</v>
      </c>
      <c r="N22" s="428">
        <f>N21*100/Q21</f>
        <v>26.096691877974205</v>
      </c>
      <c r="O22" s="428">
        <f>O21*100/Q21</f>
        <v>72.841858433527207</v>
      </c>
      <c r="P22" s="428">
        <f>P21*100/Q21</f>
        <v>1.0614496884985862</v>
      </c>
      <c r="Q22" s="429">
        <f>Q21*100/M21</f>
        <v>53.317085344107802</v>
      </c>
    </row>
    <row r="23" spans="1:17" s="287" customFormat="1" x14ac:dyDescent="0.3">
      <c r="A23" s="15" t="s">
        <v>284</v>
      </c>
      <c r="B23" s="286"/>
      <c r="C23" s="286"/>
      <c r="D23" s="286"/>
      <c r="E23" s="286"/>
      <c r="F23" s="286"/>
      <c r="G23" s="286"/>
      <c r="H23" s="286"/>
      <c r="I23" s="286"/>
      <c r="J23" s="286"/>
      <c r="K23" s="286"/>
      <c r="L23" s="286"/>
      <c r="M23" s="286"/>
      <c r="N23" s="286"/>
      <c r="O23" s="286"/>
      <c r="P23" s="286"/>
      <c r="Q23" s="286"/>
    </row>
    <row r="24" spans="1:17" ht="11.25" customHeight="1" x14ac:dyDescent="0.3">
      <c r="A24" s="214" t="s">
        <v>560</v>
      </c>
      <c r="B24" s="11"/>
    </row>
    <row r="25" spans="1:17" ht="11.25" customHeight="1" x14ac:dyDescent="0.3">
      <c r="A25" s="307" t="s">
        <v>521</v>
      </c>
      <c r="B25" s="11"/>
    </row>
    <row r="26" spans="1:17" ht="11.25" customHeight="1" x14ac:dyDescent="0.3">
      <c r="A26" s="213" t="s">
        <v>495</v>
      </c>
      <c r="B26" s="144"/>
    </row>
    <row r="27" spans="1:17" ht="11.25" customHeight="1" x14ac:dyDescent="0.3">
      <c r="A27" s="144" t="s">
        <v>360</v>
      </c>
    </row>
    <row r="28" spans="1:17" ht="11.25" customHeight="1" x14ac:dyDescent="0.3">
      <c r="A28" s="516" t="s">
        <v>539</v>
      </c>
      <c r="B28" s="516"/>
      <c r="C28" s="517"/>
    </row>
    <row r="29" spans="1:17" ht="14.4" thickBot="1" x14ac:dyDescent="0.35">
      <c r="B29" s="18"/>
      <c r="C29" s="18"/>
      <c r="D29" s="18"/>
      <c r="E29" s="18"/>
    </row>
    <row r="30" spans="1:17" ht="14.4" thickBot="1" x14ac:dyDescent="0.35">
      <c r="A30" s="782" t="s">
        <v>359</v>
      </c>
      <c r="B30" s="783"/>
      <c r="C30" s="783"/>
      <c r="D30" s="783"/>
      <c r="E30" s="783"/>
      <c r="F30" s="784"/>
    </row>
    <row r="31" spans="1:17" ht="24.6" thickBot="1" x14ac:dyDescent="0.35">
      <c r="A31" s="75" t="s">
        <v>15</v>
      </c>
      <c r="B31" s="76" t="s">
        <v>3</v>
      </c>
      <c r="C31" s="76" t="s">
        <v>509</v>
      </c>
      <c r="D31" s="150" t="s">
        <v>356</v>
      </c>
      <c r="E31" s="77" t="s">
        <v>211</v>
      </c>
      <c r="F31" s="68" t="s">
        <v>1</v>
      </c>
    </row>
    <row r="32" spans="1:17" x14ac:dyDescent="0.3">
      <c r="A32" s="31" t="s">
        <v>219</v>
      </c>
      <c r="B32" s="13">
        <v>0</v>
      </c>
      <c r="C32" s="14">
        <v>0</v>
      </c>
      <c r="D32" s="14">
        <v>0</v>
      </c>
      <c r="E32" s="43">
        <v>0</v>
      </c>
      <c r="F32" s="85">
        <f t="shared" ref="F32:F46" si="7">SUM(B32:E32)</f>
        <v>0</v>
      </c>
    </row>
    <row r="33" spans="1:6" x14ac:dyDescent="0.3">
      <c r="A33" s="34" t="s">
        <v>220</v>
      </c>
      <c r="B33" s="14">
        <v>0</v>
      </c>
      <c r="C33" s="14">
        <v>0</v>
      </c>
      <c r="D33" s="14">
        <v>0</v>
      </c>
      <c r="E33" s="43">
        <v>0</v>
      </c>
      <c r="F33" s="85">
        <f t="shared" si="7"/>
        <v>0</v>
      </c>
    </row>
    <row r="34" spans="1:6" x14ac:dyDescent="0.3">
      <c r="A34" s="34" t="s">
        <v>221</v>
      </c>
      <c r="B34" s="14">
        <v>0</v>
      </c>
      <c r="C34" s="14">
        <v>0</v>
      </c>
      <c r="D34" s="14">
        <v>0</v>
      </c>
      <c r="E34" s="43">
        <v>0</v>
      </c>
      <c r="F34" s="85">
        <f t="shared" si="7"/>
        <v>0</v>
      </c>
    </row>
    <row r="35" spans="1:6" x14ac:dyDescent="0.3">
      <c r="A35" s="34" t="s">
        <v>222</v>
      </c>
      <c r="B35" s="14">
        <v>0</v>
      </c>
      <c r="C35" s="14">
        <v>0</v>
      </c>
      <c r="D35" s="14">
        <v>0</v>
      </c>
      <c r="E35" s="43">
        <v>0</v>
      </c>
      <c r="F35" s="85">
        <f t="shared" si="7"/>
        <v>0</v>
      </c>
    </row>
    <row r="36" spans="1:6" x14ac:dyDescent="0.3">
      <c r="A36" s="34" t="s">
        <v>223</v>
      </c>
      <c r="B36" s="14">
        <v>34.799999999999997</v>
      </c>
      <c r="C36" s="14">
        <v>16.5</v>
      </c>
      <c r="D36" s="14">
        <v>0</v>
      </c>
      <c r="E36" s="43">
        <v>0</v>
      </c>
      <c r="F36" s="85">
        <f t="shared" si="7"/>
        <v>51.3</v>
      </c>
    </row>
    <row r="37" spans="1:6" x14ac:dyDescent="0.3">
      <c r="A37" s="34" t="s">
        <v>224</v>
      </c>
      <c r="B37" s="14">
        <v>23.3</v>
      </c>
      <c r="C37" s="14">
        <v>208.5</v>
      </c>
      <c r="D37" s="14">
        <v>0</v>
      </c>
      <c r="E37" s="43">
        <v>0</v>
      </c>
      <c r="F37" s="85">
        <f t="shared" si="7"/>
        <v>231.8</v>
      </c>
    </row>
    <row r="38" spans="1:6" x14ac:dyDescent="0.3">
      <c r="A38" s="34" t="s">
        <v>225</v>
      </c>
      <c r="B38" s="14">
        <v>21.9</v>
      </c>
      <c r="C38" s="14">
        <v>352</v>
      </c>
      <c r="D38" s="14">
        <v>0</v>
      </c>
      <c r="E38" s="43">
        <v>0</v>
      </c>
      <c r="F38" s="85">
        <f t="shared" si="7"/>
        <v>373.9</v>
      </c>
    </row>
    <row r="39" spans="1:6" x14ac:dyDescent="0.3">
      <c r="A39" s="34" t="s">
        <v>226</v>
      </c>
      <c r="B39" s="14">
        <v>270.89999999999998</v>
      </c>
      <c r="C39" s="14">
        <v>2104.5</v>
      </c>
      <c r="D39" s="14">
        <v>440.6</v>
      </c>
      <c r="E39" s="43">
        <v>919.1</v>
      </c>
      <c r="F39" s="85">
        <f t="shared" si="7"/>
        <v>3735.1</v>
      </c>
    </row>
    <row r="40" spans="1:6" x14ac:dyDescent="0.3">
      <c r="A40" s="34" t="s">
        <v>227</v>
      </c>
      <c r="B40" s="14">
        <v>95.7</v>
      </c>
      <c r="C40" s="14">
        <v>412.75</v>
      </c>
      <c r="D40" s="14">
        <v>9488.65</v>
      </c>
      <c r="E40" s="43">
        <v>3719.9</v>
      </c>
      <c r="F40" s="85">
        <f t="shared" si="7"/>
        <v>13717</v>
      </c>
    </row>
    <row r="41" spans="1:6" x14ac:dyDescent="0.3">
      <c r="A41" s="34" t="s">
        <v>228</v>
      </c>
      <c r="B41" s="14">
        <v>1288.9000000000001</v>
      </c>
      <c r="C41" s="14">
        <v>10493.41</v>
      </c>
      <c r="D41" s="14">
        <v>29417.29</v>
      </c>
      <c r="E41" s="43">
        <v>0</v>
      </c>
      <c r="F41" s="85">
        <f t="shared" si="7"/>
        <v>41199.599999999999</v>
      </c>
    </row>
    <row r="42" spans="1:6" x14ac:dyDescent="0.3">
      <c r="A42" s="34" t="s">
        <v>229</v>
      </c>
      <c r="B42" s="14">
        <v>76.400000000000006</v>
      </c>
      <c r="C42" s="14">
        <v>942.54</v>
      </c>
      <c r="D42" s="14">
        <v>13732.09</v>
      </c>
      <c r="E42" s="43">
        <v>0</v>
      </c>
      <c r="F42" s="85">
        <f t="shared" si="7"/>
        <v>14751.03</v>
      </c>
    </row>
    <row r="43" spans="1:6" x14ac:dyDescent="0.3">
      <c r="A43" s="34" t="s">
        <v>230</v>
      </c>
      <c r="B43" s="14">
        <v>0</v>
      </c>
      <c r="C43" s="14">
        <v>18.05</v>
      </c>
      <c r="D43" s="14">
        <v>4881.55</v>
      </c>
      <c r="E43" s="43">
        <v>0</v>
      </c>
      <c r="F43" s="85">
        <f t="shared" si="7"/>
        <v>4899.6000000000004</v>
      </c>
    </row>
    <row r="44" spans="1:6" x14ac:dyDescent="0.3">
      <c r="A44" s="34" t="s">
        <v>231</v>
      </c>
      <c r="B44" s="14">
        <v>0</v>
      </c>
      <c r="C44" s="14">
        <v>69.900000000000006</v>
      </c>
      <c r="D44" s="14">
        <v>493.6</v>
      </c>
      <c r="E44" s="43">
        <v>0</v>
      </c>
      <c r="F44" s="85">
        <f t="shared" si="7"/>
        <v>563.5</v>
      </c>
    </row>
    <row r="45" spans="1:6" x14ac:dyDescent="0.3">
      <c r="A45" s="34" t="s">
        <v>232</v>
      </c>
      <c r="B45" s="14">
        <v>0</v>
      </c>
      <c r="C45" s="14">
        <v>0</v>
      </c>
      <c r="D45" s="14"/>
      <c r="E45" s="43">
        <v>0</v>
      </c>
      <c r="F45" s="85">
        <f t="shared" si="7"/>
        <v>0</v>
      </c>
    </row>
    <row r="46" spans="1:6" ht="14.4" thickBot="1" x14ac:dyDescent="0.35">
      <c r="A46" s="40" t="s">
        <v>233</v>
      </c>
      <c r="B46" s="48">
        <v>0</v>
      </c>
      <c r="C46" s="48">
        <v>0</v>
      </c>
      <c r="D46" s="48"/>
      <c r="E46" s="228">
        <v>0</v>
      </c>
      <c r="F46" s="229">
        <f t="shared" si="7"/>
        <v>0</v>
      </c>
    </row>
    <row r="47" spans="1:6" ht="14.4" thickBot="1" x14ac:dyDescent="0.35">
      <c r="A47" s="110" t="s">
        <v>237</v>
      </c>
      <c r="B47" s="56">
        <f>SUM(B32:B46)</f>
        <v>1811.9</v>
      </c>
      <c r="C47" s="56">
        <f>SUM(C32:C46)</f>
        <v>14618.15</v>
      </c>
      <c r="D47" s="56">
        <f>SUM(D32:D46)</f>
        <v>58453.780000000006</v>
      </c>
      <c r="E47" s="111">
        <f>SUM(E32:E46)</f>
        <v>4639</v>
      </c>
      <c r="F47" s="112">
        <f>SUM(F32:F46)</f>
        <v>79522.83</v>
      </c>
    </row>
    <row r="48" spans="1:6" x14ac:dyDescent="0.3">
      <c r="A48" s="427" t="s">
        <v>283</v>
      </c>
      <c r="B48" s="428">
        <f>B47*100/$F47</f>
        <v>2.2784651904365072</v>
      </c>
      <c r="C48" s="428">
        <f t="shared" ref="C48:E48" si="8">C47*100/$F47</f>
        <v>18.382331212307207</v>
      </c>
      <c r="D48" s="428">
        <f t="shared" si="8"/>
        <v>73.505658689460631</v>
      </c>
      <c r="E48" s="428">
        <f t="shared" si="8"/>
        <v>5.8335449077956607</v>
      </c>
      <c r="F48" s="430">
        <v>100</v>
      </c>
    </row>
    <row r="49" spans="1:16" x14ac:dyDescent="0.3">
      <c r="A49" s="15" t="s">
        <v>284</v>
      </c>
      <c r="B49" s="11"/>
    </row>
    <row r="50" spans="1:16" ht="14.4" thickBot="1" x14ac:dyDescent="0.35"/>
    <row r="51" spans="1:16" ht="14.4" thickBot="1" x14ac:dyDescent="0.35">
      <c r="A51" s="782" t="s">
        <v>275</v>
      </c>
      <c r="B51" s="783"/>
      <c r="C51" s="783"/>
      <c r="D51" s="783"/>
      <c r="E51" s="783"/>
      <c r="F51" s="783"/>
      <c r="G51" s="783"/>
      <c r="H51" s="783"/>
      <c r="I51" s="783"/>
      <c r="J51" s="783"/>
      <c r="K51" s="783"/>
      <c r="L51" s="783"/>
      <c r="M51" s="783"/>
      <c r="N51" s="783"/>
      <c r="O51" s="783"/>
      <c r="P51" s="784"/>
    </row>
    <row r="52" spans="1:16" ht="24.6" thickBot="1" x14ac:dyDescent="0.35">
      <c r="A52" s="142" t="s">
        <v>15</v>
      </c>
      <c r="B52" s="66" t="s">
        <v>65</v>
      </c>
      <c r="C52" s="66" t="s">
        <v>450</v>
      </c>
      <c r="D52" s="66" t="s">
        <v>442</v>
      </c>
      <c r="E52" s="66" t="s">
        <v>238</v>
      </c>
      <c r="F52" s="66" t="s">
        <v>234</v>
      </c>
      <c r="G52" s="66" t="s">
        <v>102</v>
      </c>
      <c r="H52" s="66" t="s">
        <v>103</v>
      </c>
      <c r="I52" s="66" t="s">
        <v>106</v>
      </c>
      <c r="J52" s="66" t="s">
        <v>235</v>
      </c>
      <c r="K52" s="66" t="s">
        <v>239</v>
      </c>
      <c r="L52" s="66" t="s">
        <v>178</v>
      </c>
      <c r="M52" s="66" t="s">
        <v>534</v>
      </c>
      <c r="N52" s="67" t="s">
        <v>236</v>
      </c>
      <c r="O52" s="68" t="s">
        <v>1</v>
      </c>
      <c r="P52" s="417" t="s">
        <v>283</v>
      </c>
    </row>
    <row r="53" spans="1:16" x14ac:dyDescent="0.3">
      <c r="A53" s="42" t="s">
        <v>219</v>
      </c>
      <c r="B53" s="14">
        <v>0</v>
      </c>
      <c r="C53" s="14">
        <v>1</v>
      </c>
      <c r="D53" s="14">
        <v>0</v>
      </c>
      <c r="E53" s="14">
        <v>0</v>
      </c>
      <c r="F53" s="14">
        <v>0</v>
      </c>
      <c r="G53" s="14">
        <v>0</v>
      </c>
      <c r="H53" s="14">
        <v>0</v>
      </c>
      <c r="I53" s="14">
        <v>3.1</v>
      </c>
      <c r="J53" s="14">
        <v>0</v>
      </c>
      <c r="K53" s="14">
        <v>0</v>
      </c>
      <c r="L53" s="14">
        <v>0</v>
      </c>
      <c r="M53" s="13">
        <v>0</v>
      </c>
      <c r="N53" s="45">
        <v>21.6</v>
      </c>
      <c r="O53" s="310">
        <f t="shared" ref="O53:O67" si="9">SUM(B53:N53)</f>
        <v>25.700000000000003</v>
      </c>
      <c r="P53" s="458">
        <f>O53*100/O$68</f>
        <v>0.12600281324569029</v>
      </c>
    </row>
    <row r="54" spans="1:16" x14ac:dyDescent="0.3">
      <c r="A54" s="44" t="s">
        <v>220</v>
      </c>
      <c r="B54" s="14">
        <v>0</v>
      </c>
      <c r="C54" s="14">
        <v>3.5</v>
      </c>
      <c r="D54" s="14">
        <v>0</v>
      </c>
      <c r="E54" s="14">
        <v>0</v>
      </c>
      <c r="F54" s="14">
        <v>0</v>
      </c>
      <c r="G54" s="14">
        <v>0</v>
      </c>
      <c r="H54" s="14">
        <v>0</v>
      </c>
      <c r="I54" s="14">
        <v>0</v>
      </c>
      <c r="J54" s="14">
        <v>0</v>
      </c>
      <c r="K54" s="14">
        <v>0</v>
      </c>
      <c r="L54" s="14">
        <v>0</v>
      </c>
      <c r="M54" s="14">
        <v>0</v>
      </c>
      <c r="N54" s="45">
        <v>1.2</v>
      </c>
      <c r="O54" s="310">
        <f t="shared" si="9"/>
        <v>4.7</v>
      </c>
      <c r="P54" s="459">
        <f t="shared" ref="P54:P67" si="10">O54*100/O$68</f>
        <v>2.3043316041040634E-2</v>
      </c>
    </row>
    <row r="55" spans="1:16" x14ac:dyDescent="0.3">
      <c r="A55" s="44" t="s">
        <v>221</v>
      </c>
      <c r="B55" s="14">
        <v>7.1</v>
      </c>
      <c r="C55" s="14">
        <v>8.6</v>
      </c>
      <c r="D55" s="14">
        <v>0</v>
      </c>
      <c r="E55" s="14">
        <v>2.4</v>
      </c>
      <c r="F55" s="14">
        <v>0</v>
      </c>
      <c r="G55" s="14">
        <v>0</v>
      </c>
      <c r="H55" s="14">
        <v>0</v>
      </c>
      <c r="I55" s="14">
        <v>0</v>
      </c>
      <c r="J55" s="14">
        <v>0</v>
      </c>
      <c r="K55" s="14">
        <v>0</v>
      </c>
      <c r="L55" s="14">
        <v>0</v>
      </c>
      <c r="M55" s="14">
        <v>0</v>
      </c>
      <c r="N55" s="45">
        <v>7.9</v>
      </c>
      <c r="O55" s="310">
        <f t="shared" si="9"/>
        <v>26</v>
      </c>
      <c r="P55" s="459">
        <f t="shared" si="10"/>
        <v>0.1274736632057567</v>
      </c>
    </row>
    <row r="56" spans="1:16" x14ac:dyDescent="0.3">
      <c r="A56" s="44" t="s">
        <v>222</v>
      </c>
      <c r="B56" s="14">
        <v>2.1</v>
      </c>
      <c r="C56" s="14">
        <v>32.799999999999997</v>
      </c>
      <c r="D56" s="14">
        <v>0</v>
      </c>
      <c r="E56" s="14">
        <v>7.7</v>
      </c>
      <c r="F56" s="14">
        <v>0</v>
      </c>
      <c r="G56" s="14">
        <v>15.2</v>
      </c>
      <c r="H56" s="14">
        <v>0</v>
      </c>
      <c r="I56" s="14">
        <v>0.2</v>
      </c>
      <c r="J56" s="14">
        <v>0</v>
      </c>
      <c r="K56" s="14">
        <v>0</v>
      </c>
      <c r="L56" s="14">
        <v>0</v>
      </c>
      <c r="M56" s="14">
        <v>0</v>
      </c>
      <c r="N56" s="45">
        <v>19.2</v>
      </c>
      <c r="O56" s="310">
        <f t="shared" si="9"/>
        <v>77.2</v>
      </c>
      <c r="P56" s="459">
        <f t="shared" si="10"/>
        <v>0.37849872305709298</v>
      </c>
    </row>
    <row r="57" spans="1:16" x14ac:dyDescent="0.3">
      <c r="A57" s="44" t="s">
        <v>223</v>
      </c>
      <c r="B57" s="14">
        <v>233.4</v>
      </c>
      <c r="C57" s="14">
        <v>9</v>
      </c>
      <c r="D57" s="14">
        <v>0</v>
      </c>
      <c r="E57" s="14">
        <v>20.2</v>
      </c>
      <c r="F57" s="14">
        <v>0</v>
      </c>
      <c r="G57" s="14">
        <v>1</v>
      </c>
      <c r="H57" s="14">
        <v>0</v>
      </c>
      <c r="I57" s="14">
        <v>0</v>
      </c>
      <c r="J57" s="14">
        <v>0</v>
      </c>
      <c r="K57" s="14">
        <v>0</v>
      </c>
      <c r="L57" s="14">
        <v>0</v>
      </c>
      <c r="M57" s="14">
        <v>1</v>
      </c>
      <c r="N57" s="45">
        <v>0.1</v>
      </c>
      <c r="O57" s="310">
        <f t="shared" si="9"/>
        <v>264.70000000000005</v>
      </c>
      <c r="P57" s="459">
        <f t="shared" si="10"/>
        <v>1.2977799480986079</v>
      </c>
    </row>
    <row r="58" spans="1:16" x14ac:dyDescent="0.3">
      <c r="A58" s="44" t="s">
        <v>224</v>
      </c>
      <c r="B58" s="14">
        <v>0</v>
      </c>
      <c r="C58" s="14">
        <v>0</v>
      </c>
      <c r="D58" s="14">
        <v>0</v>
      </c>
      <c r="E58" s="14">
        <v>14.6</v>
      </c>
      <c r="F58" s="14">
        <v>0</v>
      </c>
      <c r="G58" s="14">
        <v>233.6</v>
      </c>
      <c r="H58" s="14">
        <v>0</v>
      </c>
      <c r="I58" s="14">
        <v>0</v>
      </c>
      <c r="J58" s="14">
        <v>1.8</v>
      </c>
      <c r="K58" s="14">
        <v>0</v>
      </c>
      <c r="L58" s="14">
        <v>0</v>
      </c>
      <c r="M58" s="14">
        <v>4.9000000000000004</v>
      </c>
      <c r="N58" s="45">
        <v>12.87</v>
      </c>
      <c r="O58" s="310">
        <f t="shared" si="9"/>
        <v>267.77</v>
      </c>
      <c r="P58" s="459">
        <f t="shared" si="10"/>
        <v>1.3128316460232874</v>
      </c>
    </row>
    <row r="59" spans="1:16" x14ac:dyDescent="0.3">
      <c r="A59" s="44" t="s">
        <v>225</v>
      </c>
      <c r="B59" s="14">
        <v>0</v>
      </c>
      <c r="C59" s="14">
        <v>0</v>
      </c>
      <c r="D59" s="14">
        <v>0</v>
      </c>
      <c r="E59" s="14">
        <v>0</v>
      </c>
      <c r="F59" s="14">
        <v>0</v>
      </c>
      <c r="G59" s="14">
        <v>6.9</v>
      </c>
      <c r="H59" s="14">
        <v>0</v>
      </c>
      <c r="I59" s="14">
        <v>0</v>
      </c>
      <c r="J59" s="14">
        <v>0</v>
      </c>
      <c r="K59" s="14">
        <v>0</v>
      </c>
      <c r="L59" s="14">
        <v>0</v>
      </c>
      <c r="M59" s="14">
        <v>0</v>
      </c>
      <c r="N59" s="45">
        <v>0</v>
      </c>
      <c r="O59" s="310">
        <f t="shared" si="9"/>
        <v>6.9</v>
      </c>
      <c r="P59" s="459">
        <f t="shared" si="10"/>
        <v>3.3829549081527736E-2</v>
      </c>
    </row>
    <row r="60" spans="1:16" x14ac:dyDescent="0.3">
      <c r="A60" s="44" t="s">
        <v>226</v>
      </c>
      <c r="B60" s="14">
        <v>0</v>
      </c>
      <c r="C60" s="14">
        <v>0</v>
      </c>
      <c r="D60" s="14">
        <v>0</v>
      </c>
      <c r="E60" s="14">
        <v>0</v>
      </c>
      <c r="F60" s="14">
        <v>0</v>
      </c>
      <c r="G60" s="14">
        <v>1115.3</v>
      </c>
      <c r="H60" s="14">
        <v>0</v>
      </c>
      <c r="I60" s="14">
        <v>0</v>
      </c>
      <c r="J60" s="14">
        <v>1442.5</v>
      </c>
      <c r="K60" s="14">
        <v>0</v>
      </c>
      <c r="L60" s="14">
        <v>0</v>
      </c>
      <c r="M60" s="14">
        <v>61.2</v>
      </c>
      <c r="N60" s="45">
        <v>0</v>
      </c>
      <c r="O60" s="310">
        <f t="shared" si="9"/>
        <v>2619</v>
      </c>
      <c r="P60" s="459">
        <f t="shared" si="10"/>
        <v>12.840520151379875</v>
      </c>
    </row>
    <row r="61" spans="1:16" x14ac:dyDescent="0.3">
      <c r="A61" s="44" t="s">
        <v>227</v>
      </c>
      <c r="B61" s="14">
        <v>0</v>
      </c>
      <c r="C61" s="14">
        <v>0</v>
      </c>
      <c r="D61" s="14">
        <v>0</v>
      </c>
      <c r="E61" s="14">
        <v>0</v>
      </c>
      <c r="F61" s="14">
        <v>0</v>
      </c>
      <c r="G61" s="14">
        <v>639.29999999999995</v>
      </c>
      <c r="H61" s="14">
        <v>220.3</v>
      </c>
      <c r="I61" s="14">
        <v>16.100000000000001</v>
      </c>
      <c r="J61" s="14">
        <v>4053.8</v>
      </c>
      <c r="K61" s="14">
        <v>0</v>
      </c>
      <c r="L61" s="14">
        <v>14.4</v>
      </c>
      <c r="M61" s="14">
        <v>0</v>
      </c>
      <c r="N61" s="45">
        <v>0</v>
      </c>
      <c r="O61" s="310">
        <f t="shared" si="9"/>
        <v>4943.8999999999996</v>
      </c>
      <c r="P61" s="459">
        <f t="shared" si="10"/>
        <v>24.239117058574632</v>
      </c>
    </row>
    <row r="62" spans="1:16" x14ac:dyDescent="0.3">
      <c r="A62" s="44" t="s">
        <v>228</v>
      </c>
      <c r="B62" s="14">
        <v>0</v>
      </c>
      <c r="C62" s="14">
        <v>0</v>
      </c>
      <c r="D62" s="14">
        <v>28.1</v>
      </c>
      <c r="E62" s="14">
        <v>0</v>
      </c>
      <c r="F62" s="14">
        <v>0</v>
      </c>
      <c r="G62" s="14">
        <v>2215.4</v>
      </c>
      <c r="H62" s="14">
        <v>2894.4</v>
      </c>
      <c r="I62" s="14">
        <v>8.8000000000000007</v>
      </c>
      <c r="J62" s="14">
        <v>1916.3</v>
      </c>
      <c r="K62" s="14">
        <v>0</v>
      </c>
      <c r="L62" s="14">
        <v>2</v>
      </c>
      <c r="M62" s="14">
        <v>20.6</v>
      </c>
      <c r="N62" s="45">
        <v>62.3</v>
      </c>
      <c r="O62" s="310">
        <f t="shared" si="9"/>
        <v>7147.9000000000005</v>
      </c>
      <c r="P62" s="459">
        <f t="shared" si="10"/>
        <v>35.044961431862625</v>
      </c>
    </row>
    <row r="63" spans="1:16" x14ac:dyDescent="0.3">
      <c r="A63" s="44" t="s">
        <v>229</v>
      </c>
      <c r="B63" s="14">
        <v>0</v>
      </c>
      <c r="C63" s="14">
        <v>0</v>
      </c>
      <c r="D63" s="14">
        <v>7.5</v>
      </c>
      <c r="E63" s="14">
        <v>0</v>
      </c>
      <c r="F63" s="14">
        <v>28.4</v>
      </c>
      <c r="G63" s="14">
        <v>1095.2</v>
      </c>
      <c r="H63" s="14">
        <v>291.5</v>
      </c>
      <c r="I63" s="14">
        <v>0</v>
      </c>
      <c r="J63" s="14">
        <v>652.5</v>
      </c>
      <c r="K63" s="14">
        <v>117.3</v>
      </c>
      <c r="L63" s="14">
        <v>5.4</v>
      </c>
      <c r="M63" s="14">
        <v>0.5</v>
      </c>
      <c r="N63" s="45">
        <v>8.8000000000000007</v>
      </c>
      <c r="O63" s="310">
        <f t="shared" si="9"/>
        <v>2207.1000000000008</v>
      </c>
      <c r="P63" s="459">
        <f t="shared" si="10"/>
        <v>10.821043156208681</v>
      </c>
    </row>
    <row r="64" spans="1:16" x14ac:dyDescent="0.3">
      <c r="A64" s="44" t="s">
        <v>230</v>
      </c>
      <c r="B64" s="14">
        <v>0</v>
      </c>
      <c r="C64" s="14">
        <v>0</v>
      </c>
      <c r="D64" s="14">
        <v>3.8</v>
      </c>
      <c r="E64" s="14">
        <v>0</v>
      </c>
      <c r="F64" s="14">
        <v>1.5</v>
      </c>
      <c r="G64" s="14">
        <v>0</v>
      </c>
      <c r="H64" s="14">
        <v>845.4</v>
      </c>
      <c r="I64" s="14">
        <v>0</v>
      </c>
      <c r="J64" s="14">
        <v>664.8</v>
      </c>
      <c r="K64" s="14">
        <v>0</v>
      </c>
      <c r="L64" s="14">
        <v>0</v>
      </c>
      <c r="M64" s="14">
        <v>0</v>
      </c>
      <c r="N64" s="45">
        <v>18.5</v>
      </c>
      <c r="O64" s="310">
        <f t="shared" si="9"/>
        <v>1534</v>
      </c>
      <c r="P64" s="459">
        <f t="shared" si="10"/>
        <v>7.5209461291396451</v>
      </c>
    </row>
    <row r="65" spans="1:16" x14ac:dyDescent="0.3">
      <c r="A65" s="44" t="s">
        <v>231</v>
      </c>
      <c r="B65" s="14">
        <v>0</v>
      </c>
      <c r="C65" s="14">
        <v>0</v>
      </c>
      <c r="D65" s="14">
        <v>15</v>
      </c>
      <c r="E65" s="14">
        <v>0</v>
      </c>
      <c r="F65" s="14">
        <v>9.1999999999999993</v>
      </c>
      <c r="G65" s="14">
        <v>147.80000000000001</v>
      </c>
      <c r="H65" s="14">
        <v>749.2</v>
      </c>
      <c r="I65" s="14">
        <v>0</v>
      </c>
      <c r="J65" s="14">
        <v>170.2</v>
      </c>
      <c r="K65" s="14">
        <v>0</v>
      </c>
      <c r="L65" s="14">
        <v>0</v>
      </c>
      <c r="M65" s="14">
        <v>0</v>
      </c>
      <c r="N65" s="45">
        <v>166.1</v>
      </c>
      <c r="O65" s="310">
        <f t="shared" si="9"/>
        <v>1257.5</v>
      </c>
      <c r="P65" s="459">
        <f t="shared" si="10"/>
        <v>6.1653127492784243</v>
      </c>
    </row>
    <row r="66" spans="1:16" x14ac:dyDescent="0.3">
      <c r="A66" s="44" t="s">
        <v>232</v>
      </c>
      <c r="B66" s="14">
        <v>0</v>
      </c>
      <c r="C66" s="14">
        <v>0</v>
      </c>
      <c r="D66" s="14">
        <v>0</v>
      </c>
      <c r="E66" s="14">
        <v>0</v>
      </c>
      <c r="F66" s="14">
        <v>0</v>
      </c>
      <c r="G66" s="14">
        <v>0</v>
      </c>
      <c r="H66" s="14">
        <v>0</v>
      </c>
      <c r="I66" s="14">
        <v>0</v>
      </c>
      <c r="J66" s="14">
        <v>0</v>
      </c>
      <c r="K66" s="14">
        <v>0</v>
      </c>
      <c r="L66" s="14">
        <v>0</v>
      </c>
      <c r="M66" s="14">
        <v>0</v>
      </c>
      <c r="N66" s="45">
        <v>0</v>
      </c>
      <c r="O66" s="310">
        <f t="shared" si="9"/>
        <v>0</v>
      </c>
      <c r="P66" s="472">
        <f t="shared" si="10"/>
        <v>0</v>
      </c>
    </row>
    <row r="67" spans="1:16" ht="14.4" thickBot="1" x14ac:dyDescent="0.35">
      <c r="A67" s="99" t="s">
        <v>233</v>
      </c>
      <c r="B67" s="14">
        <v>0</v>
      </c>
      <c r="C67" s="14">
        <v>0</v>
      </c>
      <c r="D67" s="14">
        <v>0</v>
      </c>
      <c r="E67" s="14">
        <v>0</v>
      </c>
      <c r="F67" s="14">
        <v>0.7</v>
      </c>
      <c r="G67" s="14">
        <v>0</v>
      </c>
      <c r="H67" s="14">
        <v>0</v>
      </c>
      <c r="I67" s="14">
        <v>0</v>
      </c>
      <c r="J67" s="14">
        <v>0</v>
      </c>
      <c r="K67" s="14">
        <v>5.4</v>
      </c>
      <c r="L67" s="14">
        <v>6.4</v>
      </c>
      <c r="M67" s="14">
        <v>0</v>
      </c>
      <c r="N67" s="45">
        <v>1.5</v>
      </c>
      <c r="O67" s="310">
        <f t="shared" si="9"/>
        <v>14</v>
      </c>
      <c r="P67" s="460">
        <f t="shared" si="10"/>
        <v>6.8639664803099756E-2</v>
      </c>
    </row>
    <row r="68" spans="1:16" ht="14.4" thickBot="1" x14ac:dyDescent="0.35">
      <c r="A68" s="421" t="s">
        <v>1</v>
      </c>
      <c r="B68" s="56">
        <f>SUM(B53:B67)</f>
        <v>242.6</v>
      </c>
      <c r="C68" s="56">
        <f t="shared" ref="C68:M68" si="11">SUM(C53:C67)</f>
        <v>54.9</v>
      </c>
      <c r="D68" s="56">
        <f t="shared" si="11"/>
        <v>54.4</v>
      </c>
      <c r="E68" s="56">
        <f t="shared" si="11"/>
        <v>44.9</v>
      </c>
      <c r="F68" s="56">
        <f t="shared" si="11"/>
        <v>39.799999999999997</v>
      </c>
      <c r="G68" s="56">
        <f t="shared" si="11"/>
        <v>5469.7</v>
      </c>
      <c r="H68" s="56">
        <f t="shared" si="11"/>
        <v>5000.8</v>
      </c>
      <c r="I68" s="56">
        <f t="shared" si="11"/>
        <v>28.200000000000003</v>
      </c>
      <c r="J68" s="56">
        <f t="shared" si="11"/>
        <v>8901.9000000000015</v>
      </c>
      <c r="K68" s="56">
        <f t="shared" si="11"/>
        <v>122.7</v>
      </c>
      <c r="L68" s="56">
        <f t="shared" si="11"/>
        <v>28.199999999999996</v>
      </c>
      <c r="M68" s="56">
        <f t="shared" si="11"/>
        <v>88.200000000000017</v>
      </c>
      <c r="N68" s="111">
        <f>SUM(N53:N67)</f>
        <v>320.07</v>
      </c>
      <c r="O68" s="58">
        <f>SUM(O53:O67)</f>
        <v>20396.370000000003</v>
      </c>
      <c r="P68" s="503">
        <v>100</v>
      </c>
    </row>
    <row r="69" spans="1:16" x14ac:dyDescent="0.3">
      <c r="A69" s="427" t="s">
        <v>283</v>
      </c>
      <c r="B69" s="433">
        <f>B68*100/$O68</f>
        <v>1.1894273343737143</v>
      </c>
      <c r="C69" s="433">
        <f t="shared" ref="C69:N69" si="12">C68*100/$O68</f>
        <v>0.26916554269215548</v>
      </c>
      <c r="D69" s="433">
        <f t="shared" si="12"/>
        <v>0.26671412609204476</v>
      </c>
      <c r="E69" s="433">
        <f t="shared" si="12"/>
        <v>0.22013721068994138</v>
      </c>
      <c r="F69" s="433">
        <f t="shared" si="12"/>
        <v>0.19513276136881214</v>
      </c>
      <c r="G69" s="433">
        <f t="shared" si="12"/>
        <v>26.817026755251053</v>
      </c>
      <c r="H69" s="433">
        <f t="shared" si="12"/>
        <v>24.518088267667235</v>
      </c>
      <c r="I69" s="433">
        <f t="shared" si="12"/>
        <v>0.13825989624624382</v>
      </c>
      <c r="J69" s="433">
        <f t="shared" si="12"/>
        <v>43.644530865050989</v>
      </c>
      <c r="K69" s="433">
        <f t="shared" si="12"/>
        <v>0.60157763366716721</v>
      </c>
      <c r="L69" s="433">
        <f t="shared" si="12"/>
        <v>0.13825989624624377</v>
      </c>
      <c r="M69" s="433">
        <f t="shared" si="12"/>
        <v>0.43242988825952855</v>
      </c>
      <c r="N69" s="433">
        <f t="shared" si="12"/>
        <v>1.5692498223948672</v>
      </c>
      <c r="O69" s="434">
        <v>100</v>
      </c>
      <c r="P69" s="492"/>
    </row>
    <row r="70" spans="1:16" x14ac:dyDescent="0.3">
      <c r="A70" s="15" t="s">
        <v>284</v>
      </c>
      <c r="B70" s="11"/>
      <c r="C70" s="423" t="s">
        <v>535</v>
      </c>
    </row>
    <row r="71" spans="1:16" ht="14.4" thickBot="1" x14ac:dyDescent="0.35">
      <c r="G71" s="17"/>
      <c r="H71" s="17"/>
      <c r="I71" s="17"/>
      <c r="J71" s="17"/>
      <c r="K71" s="17"/>
      <c r="L71" s="17"/>
    </row>
    <row r="72" spans="1:16" ht="14.4" thickBot="1" x14ac:dyDescent="0.35">
      <c r="A72" s="782" t="s">
        <v>276</v>
      </c>
      <c r="B72" s="783"/>
      <c r="C72" s="783"/>
      <c r="D72" s="783"/>
      <c r="E72" s="783"/>
      <c r="F72" s="783"/>
      <c r="G72" s="783"/>
      <c r="H72" s="783"/>
      <c r="I72" s="784"/>
      <c r="J72" s="18"/>
      <c r="K72" s="18"/>
      <c r="L72" s="18"/>
    </row>
    <row r="73" spans="1:16" ht="35.25" customHeight="1" thickBot="1" x14ac:dyDescent="0.35">
      <c r="A73" s="142" t="s">
        <v>15</v>
      </c>
      <c r="B73" s="66" t="s">
        <v>178</v>
      </c>
      <c r="C73" s="66" t="s">
        <v>102</v>
      </c>
      <c r="D73" s="66" t="s">
        <v>103</v>
      </c>
      <c r="E73" s="66" t="s">
        <v>106</v>
      </c>
      <c r="F73" s="66" t="s">
        <v>235</v>
      </c>
      <c r="G73" s="67" t="s">
        <v>236</v>
      </c>
      <c r="H73" s="68" t="s">
        <v>1</v>
      </c>
      <c r="I73" s="417" t="s">
        <v>283</v>
      </c>
    </row>
    <row r="74" spans="1:16" x14ac:dyDescent="0.3">
      <c r="A74" s="42" t="s">
        <v>219</v>
      </c>
      <c r="B74" s="13">
        <v>0</v>
      </c>
      <c r="C74" s="13">
        <v>0</v>
      </c>
      <c r="D74" s="13">
        <v>0</v>
      </c>
      <c r="E74" s="13">
        <v>0</v>
      </c>
      <c r="F74" s="13">
        <v>0</v>
      </c>
      <c r="G74" s="43">
        <v>0</v>
      </c>
      <c r="H74" s="437">
        <f>SUM(B74:G74)</f>
        <v>0</v>
      </c>
      <c r="I74" s="471">
        <f>H74*100/H$89</f>
        <v>0</v>
      </c>
    </row>
    <row r="75" spans="1:16" x14ac:dyDescent="0.3">
      <c r="A75" s="44" t="s">
        <v>220</v>
      </c>
      <c r="B75" s="14">
        <v>0</v>
      </c>
      <c r="C75" s="14">
        <v>0</v>
      </c>
      <c r="D75" s="14">
        <v>0</v>
      </c>
      <c r="E75" s="14">
        <v>0</v>
      </c>
      <c r="F75" s="14">
        <v>0</v>
      </c>
      <c r="G75" s="45">
        <v>0</v>
      </c>
      <c r="H75" s="437">
        <f t="shared" ref="H75:H88" si="13">SUM(B75:G75)</f>
        <v>0</v>
      </c>
      <c r="I75" s="472">
        <f t="shared" ref="I75:I88" si="14">H75*100/H$89</f>
        <v>0</v>
      </c>
    </row>
    <row r="76" spans="1:16" x14ac:dyDescent="0.3">
      <c r="A76" s="44" t="s">
        <v>221</v>
      </c>
      <c r="B76" s="14">
        <v>0</v>
      </c>
      <c r="C76" s="14">
        <v>0</v>
      </c>
      <c r="D76" s="14">
        <v>0</v>
      </c>
      <c r="E76" s="14">
        <v>0</v>
      </c>
      <c r="F76" s="14">
        <v>0</v>
      </c>
      <c r="G76" s="45">
        <v>0</v>
      </c>
      <c r="H76" s="437">
        <f t="shared" si="13"/>
        <v>0</v>
      </c>
      <c r="I76" s="472">
        <f t="shared" si="14"/>
        <v>0</v>
      </c>
    </row>
    <row r="77" spans="1:16" x14ac:dyDescent="0.3">
      <c r="A77" s="44" t="s">
        <v>222</v>
      </c>
      <c r="B77" s="14">
        <v>0</v>
      </c>
      <c r="C77" s="14">
        <v>0</v>
      </c>
      <c r="D77" s="14">
        <v>0</v>
      </c>
      <c r="E77" s="14">
        <v>0</v>
      </c>
      <c r="F77" s="14">
        <v>0</v>
      </c>
      <c r="G77" s="45">
        <v>0</v>
      </c>
      <c r="H77" s="437">
        <f t="shared" si="13"/>
        <v>0</v>
      </c>
      <c r="I77" s="472">
        <f t="shared" si="14"/>
        <v>0</v>
      </c>
    </row>
    <row r="78" spans="1:16" x14ac:dyDescent="0.3">
      <c r="A78" s="44" t="s">
        <v>223</v>
      </c>
      <c r="B78" s="14">
        <v>0</v>
      </c>
      <c r="C78" s="14">
        <v>51.27</v>
      </c>
      <c r="D78" s="14">
        <v>0</v>
      </c>
      <c r="E78" s="14">
        <v>0</v>
      </c>
      <c r="F78" s="14">
        <v>0</v>
      </c>
      <c r="G78" s="45">
        <v>0</v>
      </c>
      <c r="H78" s="437">
        <f t="shared" si="13"/>
        <v>51.27</v>
      </c>
      <c r="I78" s="459">
        <f t="shared" si="14"/>
        <v>6.4472075932939979E-2</v>
      </c>
    </row>
    <row r="79" spans="1:16" x14ac:dyDescent="0.3">
      <c r="A79" s="44" t="s">
        <v>224</v>
      </c>
      <c r="B79" s="14">
        <v>0</v>
      </c>
      <c r="C79" s="14">
        <v>148.29</v>
      </c>
      <c r="D79" s="14">
        <v>0</v>
      </c>
      <c r="E79" s="14">
        <v>0</v>
      </c>
      <c r="F79" s="14">
        <v>62.75</v>
      </c>
      <c r="G79" s="45">
        <v>20.7</v>
      </c>
      <c r="H79" s="437">
        <f t="shared" si="13"/>
        <v>231.73999999999998</v>
      </c>
      <c r="I79" s="459">
        <f t="shared" si="14"/>
        <v>0.29141328021649132</v>
      </c>
    </row>
    <row r="80" spans="1:16" x14ac:dyDescent="0.3">
      <c r="A80" s="44" t="s">
        <v>225</v>
      </c>
      <c r="B80" s="14">
        <v>0</v>
      </c>
      <c r="C80" s="14">
        <v>373.9</v>
      </c>
      <c r="D80" s="14">
        <v>0</v>
      </c>
      <c r="E80" s="14">
        <v>0</v>
      </c>
      <c r="F80" s="14">
        <v>0</v>
      </c>
      <c r="G80" s="45">
        <v>0</v>
      </c>
      <c r="H80" s="437">
        <f t="shared" si="13"/>
        <v>373.9</v>
      </c>
      <c r="I80" s="459">
        <f t="shared" si="14"/>
        <v>0.4701796214419009</v>
      </c>
    </row>
    <row r="81" spans="1:9" x14ac:dyDescent="0.3">
      <c r="A81" s="44" t="s">
        <v>226</v>
      </c>
      <c r="B81" s="14">
        <v>0</v>
      </c>
      <c r="C81" s="14">
        <v>1816.7</v>
      </c>
      <c r="D81" s="14">
        <v>0</v>
      </c>
      <c r="E81" s="14">
        <v>5.3</v>
      </c>
      <c r="F81" s="14">
        <v>994</v>
      </c>
      <c r="G81" s="45">
        <v>919.1</v>
      </c>
      <c r="H81" s="437">
        <f t="shared" si="13"/>
        <v>3735.1</v>
      </c>
      <c r="I81" s="459">
        <f t="shared" si="14"/>
        <v>4.6968919605446491</v>
      </c>
    </row>
    <row r="82" spans="1:9" x14ac:dyDescent="0.3">
      <c r="A82" s="44" t="s">
        <v>227</v>
      </c>
      <c r="B82" s="14">
        <v>0</v>
      </c>
      <c r="C82" s="14">
        <v>559.70000000000005</v>
      </c>
      <c r="D82" s="14">
        <v>148.69999999999999</v>
      </c>
      <c r="E82" s="14">
        <v>1.4</v>
      </c>
      <c r="F82" s="14">
        <v>9287.2999999999993</v>
      </c>
      <c r="G82" s="45">
        <v>3719.9</v>
      </c>
      <c r="H82" s="437">
        <f t="shared" si="13"/>
        <v>13716.999999999998</v>
      </c>
      <c r="I82" s="459">
        <f t="shared" si="14"/>
        <v>17.249141126821488</v>
      </c>
    </row>
    <row r="83" spans="1:9" x14ac:dyDescent="0.3">
      <c r="A83" s="44" t="s">
        <v>228</v>
      </c>
      <c r="B83" s="14">
        <v>50.7</v>
      </c>
      <c r="C83" s="14">
        <v>11031.8</v>
      </c>
      <c r="D83" s="14">
        <v>6888.9</v>
      </c>
      <c r="E83" s="14">
        <v>41.5</v>
      </c>
      <c r="F83" s="14">
        <v>22272.7</v>
      </c>
      <c r="G83" s="45">
        <v>914</v>
      </c>
      <c r="H83" s="437">
        <f t="shared" si="13"/>
        <v>41199.600000000006</v>
      </c>
      <c r="I83" s="459">
        <f t="shared" si="14"/>
        <v>51.808537928744968</v>
      </c>
    </row>
    <row r="84" spans="1:9" x14ac:dyDescent="0.3">
      <c r="A84" s="44" t="s">
        <v>229</v>
      </c>
      <c r="B84" s="14">
        <v>0</v>
      </c>
      <c r="C84" s="14">
        <v>4283.5</v>
      </c>
      <c r="D84" s="14">
        <v>3755.3</v>
      </c>
      <c r="E84" s="14">
        <v>42.3</v>
      </c>
      <c r="F84" s="14">
        <v>6669.9</v>
      </c>
      <c r="G84" s="45">
        <v>0</v>
      </c>
      <c r="H84" s="437">
        <f t="shared" si="13"/>
        <v>14751</v>
      </c>
      <c r="I84" s="459">
        <f t="shared" si="14"/>
        <v>18.549397154023751</v>
      </c>
    </row>
    <row r="85" spans="1:9" x14ac:dyDescent="0.3">
      <c r="A85" s="44" t="s">
        <v>230</v>
      </c>
      <c r="B85" s="14">
        <v>0</v>
      </c>
      <c r="C85" s="14">
        <v>50.2</v>
      </c>
      <c r="D85" s="14">
        <v>1536.1</v>
      </c>
      <c r="E85" s="14">
        <v>0</v>
      </c>
      <c r="F85" s="14">
        <v>3313.3</v>
      </c>
      <c r="G85" s="45">
        <v>0</v>
      </c>
      <c r="H85" s="437">
        <f t="shared" si="13"/>
        <v>4899.6000000000004</v>
      </c>
      <c r="I85" s="459">
        <f t="shared" si="14"/>
        <v>6.1612518673889758</v>
      </c>
    </row>
    <row r="86" spans="1:9" x14ac:dyDescent="0.3">
      <c r="A86" s="44" t="s">
        <v>231</v>
      </c>
      <c r="B86" s="14">
        <v>0</v>
      </c>
      <c r="C86" s="14">
        <v>5.5</v>
      </c>
      <c r="D86" s="14">
        <v>524.29999999999995</v>
      </c>
      <c r="E86" s="14">
        <v>0</v>
      </c>
      <c r="F86" s="14">
        <v>33.700000000000003</v>
      </c>
      <c r="G86" s="45">
        <v>0</v>
      </c>
      <c r="H86" s="437">
        <f t="shared" si="13"/>
        <v>563.5</v>
      </c>
      <c r="I86" s="459">
        <f t="shared" si="14"/>
        <v>0.70860180979542975</v>
      </c>
    </row>
    <row r="87" spans="1:9" x14ac:dyDescent="0.3">
      <c r="A87" s="44" t="s">
        <v>232</v>
      </c>
      <c r="B87" s="14">
        <v>0</v>
      </c>
      <c r="C87" s="14">
        <v>0</v>
      </c>
      <c r="D87" s="14">
        <v>0</v>
      </c>
      <c r="E87" s="14">
        <v>0</v>
      </c>
      <c r="F87" s="14">
        <v>0</v>
      </c>
      <c r="G87" s="45">
        <v>0</v>
      </c>
      <c r="H87" s="437">
        <f t="shared" si="13"/>
        <v>0</v>
      </c>
      <c r="I87" s="472">
        <f t="shared" si="14"/>
        <v>0</v>
      </c>
    </row>
    <row r="88" spans="1:9" ht="14.4" thickBot="1" x14ac:dyDescent="0.35">
      <c r="A88" s="46" t="s">
        <v>233</v>
      </c>
      <c r="B88" s="48">
        <v>0</v>
      </c>
      <c r="C88" s="48">
        <v>0</v>
      </c>
      <c r="D88" s="48">
        <v>0</v>
      </c>
      <c r="E88" s="48">
        <v>0</v>
      </c>
      <c r="F88" s="48">
        <v>0</v>
      </c>
      <c r="G88" s="127">
        <v>0</v>
      </c>
      <c r="H88" s="437">
        <f t="shared" si="13"/>
        <v>0</v>
      </c>
      <c r="I88" s="500">
        <f t="shared" si="14"/>
        <v>0</v>
      </c>
    </row>
    <row r="89" spans="1:9" ht="14.4" thickBot="1" x14ac:dyDescent="0.35">
      <c r="A89" s="421" t="s">
        <v>1</v>
      </c>
      <c r="B89" s="63">
        <f t="shared" ref="B89:G89" si="15">SUM(B74:B88)</f>
        <v>50.7</v>
      </c>
      <c r="C89" s="63">
        <f t="shared" si="15"/>
        <v>18320.86</v>
      </c>
      <c r="D89" s="63">
        <f t="shared" si="15"/>
        <v>12853.3</v>
      </c>
      <c r="E89" s="63">
        <f t="shared" si="15"/>
        <v>90.5</v>
      </c>
      <c r="F89" s="63">
        <f t="shared" si="15"/>
        <v>42633.65</v>
      </c>
      <c r="G89" s="64">
        <f t="shared" si="15"/>
        <v>5573.7</v>
      </c>
      <c r="H89" s="112">
        <v>79522.8</v>
      </c>
      <c r="I89" s="503">
        <v>100</v>
      </c>
    </row>
    <row r="90" spans="1:9" x14ac:dyDescent="0.3">
      <c r="A90" s="427" t="s">
        <v>283</v>
      </c>
      <c r="B90" s="433">
        <f>B89*100/$H89</f>
        <v>6.3755300366687293E-2</v>
      </c>
      <c r="C90" s="433">
        <f t="shared" ref="C90:G90" si="16">C89*100/$H89</f>
        <v>23.038499650414725</v>
      </c>
      <c r="D90" s="433">
        <f t="shared" si="16"/>
        <v>16.163037518799641</v>
      </c>
      <c r="E90" s="433">
        <f t="shared" si="16"/>
        <v>0.11380383990503352</v>
      </c>
      <c r="F90" s="433">
        <f t="shared" si="16"/>
        <v>53.611857228367207</v>
      </c>
      <c r="G90" s="433">
        <f t="shared" si="16"/>
        <v>7.0089332870572969</v>
      </c>
      <c r="H90" s="430">
        <v>100</v>
      </c>
      <c r="I90" s="492"/>
    </row>
    <row r="91" spans="1:9" x14ac:dyDescent="0.3">
      <c r="A91" s="15" t="s">
        <v>284</v>
      </c>
      <c r="B91" s="11"/>
    </row>
    <row r="92" spans="1:9" ht="14.4" thickBot="1" x14ac:dyDescent="0.35"/>
    <row r="93" spans="1:9" ht="26.25" customHeight="1" thickBot="1" x14ac:dyDescent="0.35">
      <c r="A93" s="792" t="s">
        <v>277</v>
      </c>
      <c r="B93" s="793"/>
      <c r="C93" s="833"/>
    </row>
    <row r="94" spans="1:9" ht="14.4" thickBot="1" x14ac:dyDescent="0.35">
      <c r="A94" s="782" t="s">
        <v>31</v>
      </c>
      <c r="B94" s="784"/>
      <c r="C94" s="133" t="s">
        <v>240</v>
      </c>
    </row>
    <row r="95" spans="1:9" x14ac:dyDescent="0.3">
      <c r="A95" s="844" t="s">
        <v>65</v>
      </c>
      <c r="B95" s="845"/>
      <c r="C95" s="230">
        <v>242.6</v>
      </c>
    </row>
    <row r="96" spans="1:9" x14ac:dyDescent="0.3">
      <c r="A96" s="836" t="s">
        <v>450</v>
      </c>
      <c r="B96" s="837"/>
      <c r="C96" s="231">
        <v>54.9</v>
      </c>
    </row>
    <row r="97" spans="1:3" x14ac:dyDescent="0.3">
      <c r="A97" s="836" t="s">
        <v>442</v>
      </c>
      <c r="B97" s="837"/>
      <c r="C97" s="231">
        <v>54.4</v>
      </c>
    </row>
    <row r="98" spans="1:3" x14ac:dyDescent="0.3">
      <c r="A98" s="836" t="s">
        <v>238</v>
      </c>
      <c r="B98" s="837"/>
      <c r="C98" s="231">
        <v>44.9</v>
      </c>
    </row>
    <row r="99" spans="1:3" x14ac:dyDescent="0.3">
      <c r="A99" s="836" t="s">
        <v>234</v>
      </c>
      <c r="B99" s="837"/>
      <c r="C99" s="231">
        <v>39.799999999999997</v>
      </c>
    </row>
    <row r="100" spans="1:3" ht="12.75" customHeight="1" x14ac:dyDescent="0.3">
      <c r="A100" s="836" t="s">
        <v>102</v>
      </c>
      <c r="B100" s="837"/>
      <c r="C100" s="231">
        <v>23790.6</v>
      </c>
    </row>
    <row r="101" spans="1:3" x14ac:dyDescent="0.3">
      <c r="A101" s="836" t="s">
        <v>103</v>
      </c>
      <c r="B101" s="837"/>
      <c r="C101" s="231">
        <v>17854.099999999999</v>
      </c>
    </row>
    <row r="102" spans="1:3" x14ac:dyDescent="0.3">
      <c r="A102" s="836" t="s">
        <v>106</v>
      </c>
      <c r="B102" s="837"/>
      <c r="C102" s="231">
        <v>118.7</v>
      </c>
    </row>
    <row r="103" spans="1:3" x14ac:dyDescent="0.3">
      <c r="A103" s="836" t="s">
        <v>235</v>
      </c>
      <c r="B103" s="837"/>
      <c r="C103" s="231">
        <v>51535.6</v>
      </c>
    </row>
    <row r="104" spans="1:3" ht="13.5" customHeight="1" x14ac:dyDescent="0.3">
      <c r="A104" s="836" t="s">
        <v>239</v>
      </c>
      <c r="B104" s="837"/>
      <c r="C104" s="231">
        <v>122.7</v>
      </c>
    </row>
    <row r="105" spans="1:3" x14ac:dyDescent="0.3">
      <c r="A105" s="836" t="s">
        <v>178</v>
      </c>
      <c r="B105" s="837"/>
      <c r="C105" s="231">
        <v>78.900000000000006</v>
      </c>
    </row>
    <row r="106" spans="1:3" x14ac:dyDescent="0.3">
      <c r="A106" s="778" t="s">
        <v>534</v>
      </c>
      <c r="B106" s="810"/>
      <c r="C106" s="231">
        <v>88.2</v>
      </c>
    </row>
    <row r="107" spans="1:3" ht="14.4" thickBot="1" x14ac:dyDescent="0.35">
      <c r="A107" s="818" t="s">
        <v>236</v>
      </c>
      <c r="B107" s="823"/>
      <c r="C107" s="232">
        <v>5893.8</v>
      </c>
    </row>
    <row r="108" spans="1:3" ht="14.4" thickBot="1" x14ac:dyDescent="0.35">
      <c r="A108" s="838" t="s">
        <v>237</v>
      </c>
      <c r="B108" s="839"/>
      <c r="C108" s="112">
        <f>SUM(C95:C107)</f>
        <v>99919.199999999983</v>
      </c>
    </row>
    <row r="109" spans="1:3" x14ac:dyDescent="0.3">
      <c r="A109" s="15" t="s">
        <v>284</v>
      </c>
      <c r="B109" s="11"/>
      <c r="C109" s="423" t="s">
        <v>535</v>
      </c>
    </row>
  </sheetData>
  <mergeCells count="38">
    <mergeCell ref="A2:J2"/>
    <mergeCell ref="K2:L3"/>
    <mergeCell ref="M2:M5"/>
    <mergeCell ref="O4:O5"/>
    <mergeCell ref="P4:P5"/>
    <mergeCell ref="G4:G5"/>
    <mergeCell ref="K4:L4"/>
    <mergeCell ref="N4:N5"/>
    <mergeCell ref="N2:Q3"/>
    <mergeCell ref="Q4:Q5"/>
    <mergeCell ref="A51:P51"/>
    <mergeCell ref="A72:I72"/>
    <mergeCell ref="A96:B96"/>
    <mergeCell ref="H4:I4"/>
    <mergeCell ref="J4:J5"/>
    <mergeCell ref="A95:B95"/>
    <mergeCell ref="A30:F30"/>
    <mergeCell ref="A93:C93"/>
    <mergeCell ref="A94:B94"/>
    <mergeCell ref="A3:A5"/>
    <mergeCell ref="B3:D3"/>
    <mergeCell ref="E3:G3"/>
    <mergeCell ref="H3:J3"/>
    <mergeCell ref="B4:C4"/>
    <mergeCell ref="D4:D5"/>
    <mergeCell ref="E4:F4"/>
    <mergeCell ref="A108:B108"/>
    <mergeCell ref="A99:B99"/>
    <mergeCell ref="A100:B100"/>
    <mergeCell ref="A101:B101"/>
    <mergeCell ref="A102:B102"/>
    <mergeCell ref="A103:B103"/>
    <mergeCell ref="A104:B104"/>
    <mergeCell ref="A97:B97"/>
    <mergeCell ref="A105:B105"/>
    <mergeCell ref="A106:B106"/>
    <mergeCell ref="A107:B107"/>
    <mergeCell ref="A98:B98"/>
  </mergeCells>
  <pageMargins left="0.75" right="0.75" top="1" bottom="1" header="0" footer="0"/>
  <pageSetup scale="60" orientation="landscape" horizontalDpi="300" verticalDpi="300" r:id="rId1"/>
  <headerFooter alignWithMargins="0"/>
  <ignoredErrors>
    <ignoredError sqref="M2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109"/>
  <sheetViews>
    <sheetView showGridLines="0" workbookViewId="0">
      <selection activeCell="O18" sqref="O18"/>
    </sheetView>
  </sheetViews>
  <sheetFormatPr baseColWidth="10" defaultColWidth="11.44140625" defaultRowHeight="13.8" x14ac:dyDescent="0.3"/>
  <cols>
    <col min="1" max="1" width="15.88671875" style="10" customWidth="1"/>
    <col min="2" max="2" width="10.6640625" style="10" customWidth="1"/>
    <col min="3" max="3" width="11.109375" style="10" customWidth="1"/>
    <col min="4" max="4" width="9.88671875" style="10" customWidth="1"/>
    <col min="5" max="5" width="10.33203125" style="10" customWidth="1"/>
    <col min="6" max="6" width="9.44140625" style="10" customWidth="1"/>
    <col min="7" max="7" width="12" style="10" customWidth="1"/>
    <col min="8" max="8" width="9.33203125" style="10" customWidth="1"/>
    <col min="9" max="10" width="8.88671875" style="10" customWidth="1"/>
    <col min="11" max="11" width="10.6640625" style="10" bestFit="1" customWidth="1"/>
    <col min="12" max="12" width="9" style="10" customWidth="1"/>
    <col min="13" max="13" width="8.88671875" style="10" customWidth="1"/>
    <col min="14" max="14" width="12.109375" style="10" customWidth="1"/>
    <col min="15" max="15" width="10" style="10" customWidth="1"/>
    <col min="16" max="16" width="8.109375" style="10" customWidth="1"/>
    <col min="17" max="17" width="8.5546875" style="10" customWidth="1"/>
    <col min="18" max="16384" width="11.44140625" style="10"/>
  </cols>
  <sheetData>
    <row r="1" spans="1:17" ht="14.4" thickBot="1" x14ac:dyDescent="0.35"/>
    <row r="2" spans="1:17" ht="14.4" thickBot="1" x14ac:dyDescent="0.35">
      <c r="A2" s="782" t="s">
        <v>361</v>
      </c>
      <c r="B2" s="783"/>
      <c r="C2" s="783"/>
      <c r="D2" s="783"/>
      <c r="E2" s="783"/>
      <c r="F2" s="783"/>
      <c r="G2" s="783"/>
      <c r="H2" s="783"/>
      <c r="I2" s="783"/>
      <c r="J2" s="784"/>
      <c r="K2" s="852" t="s">
        <v>271</v>
      </c>
      <c r="L2" s="853"/>
      <c r="M2" s="855" t="s">
        <v>237</v>
      </c>
      <c r="N2" s="852" t="s">
        <v>492</v>
      </c>
      <c r="O2" s="853"/>
      <c r="P2" s="853"/>
      <c r="Q2" s="863"/>
    </row>
    <row r="3" spans="1:17" ht="14.4" thickBot="1" x14ac:dyDescent="0.35">
      <c r="A3" s="846" t="s">
        <v>15</v>
      </c>
      <c r="B3" s="849" t="s">
        <v>270</v>
      </c>
      <c r="C3" s="850"/>
      <c r="D3" s="851"/>
      <c r="E3" s="849" t="s">
        <v>506</v>
      </c>
      <c r="F3" s="850"/>
      <c r="G3" s="851"/>
      <c r="H3" s="849" t="s">
        <v>493</v>
      </c>
      <c r="I3" s="850"/>
      <c r="J3" s="851"/>
      <c r="K3" s="846"/>
      <c r="L3" s="854"/>
      <c r="M3" s="856"/>
      <c r="N3" s="864"/>
      <c r="O3" s="865"/>
      <c r="P3" s="865"/>
      <c r="Q3" s="843"/>
    </row>
    <row r="4" spans="1:17" ht="12.75" customHeight="1" x14ac:dyDescent="0.3">
      <c r="A4" s="847"/>
      <c r="B4" s="840" t="s">
        <v>272</v>
      </c>
      <c r="C4" s="841"/>
      <c r="D4" s="842" t="s">
        <v>271</v>
      </c>
      <c r="E4" s="840" t="s">
        <v>272</v>
      </c>
      <c r="F4" s="841"/>
      <c r="G4" s="842" t="s">
        <v>271</v>
      </c>
      <c r="H4" s="840" t="s">
        <v>272</v>
      </c>
      <c r="I4" s="841"/>
      <c r="J4" s="842" t="s">
        <v>271</v>
      </c>
      <c r="K4" s="840" t="s">
        <v>272</v>
      </c>
      <c r="L4" s="860"/>
      <c r="M4" s="856"/>
      <c r="N4" s="861" t="s">
        <v>3</v>
      </c>
      <c r="O4" s="869" t="s">
        <v>509</v>
      </c>
      <c r="P4" s="842" t="s">
        <v>494</v>
      </c>
      <c r="Q4" s="808" t="s">
        <v>237</v>
      </c>
    </row>
    <row r="5" spans="1:17" ht="12.75" customHeight="1" thickBot="1" x14ac:dyDescent="0.35">
      <c r="A5" s="848"/>
      <c r="B5" s="215" t="s">
        <v>273</v>
      </c>
      <c r="C5" s="216" t="s">
        <v>274</v>
      </c>
      <c r="D5" s="843"/>
      <c r="E5" s="215" t="s">
        <v>273</v>
      </c>
      <c r="F5" s="216" t="s">
        <v>274</v>
      </c>
      <c r="G5" s="843"/>
      <c r="H5" s="215" t="s">
        <v>273</v>
      </c>
      <c r="I5" s="216" t="s">
        <v>274</v>
      </c>
      <c r="J5" s="843"/>
      <c r="K5" s="215" t="s">
        <v>273</v>
      </c>
      <c r="L5" s="282" t="s">
        <v>274</v>
      </c>
      <c r="M5" s="857"/>
      <c r="N5" s="862"/>
      <c r="O5" s="870"/>
      <c r="P5" s="843"/>
      <c r="Q5" s="809"/>
    </row>
    <row r="6" spans="1:17" x14ac:dyDescent="0.3">
      <c r="A6" s="42" t="s">
        <v>219</v>
      </c>
      <c r="B6" s="237">
        <v>0</v>
      </c>
      <c r="C6" s="238">
        <v>29.26</v>
      </c>
      <c r="D6" s="239">
        <f>SUM(B6:C6)</f>
        <v>29.26</v>
      </c>
      <c r="E6" s="240">
        <v>0</v>
      </c>
      <c r="F6" s="241">
        <v>0</v>
      </c>
      <c r="G6" s="239">
        <f>SUM(E6:F6)</f>
        <v>0</v>
      </c>
      <c r="H6" s="240">
        <v>0</v>
      </c>
      <c r="I6" s="241">
        <v>0</v>
      </c>
      <c r="J6" s="239">
        <f>SUM(H6:I6)</f>
        <v>0</v>
      </c>
      <c r="K6" s="242">
        <f>B6+E6+H6</f>
        <v>0</v>
      </c>
      <c r="L6" s="243">
        <f>C6+F6+I6</f>
        <v>29.26</v>
      </c>
      <c r="M6" s="244">
        <f>K6+L6</f>
        <v>29.26</v>
      </c>
      <c r="N6" s="240">
        <v>0</v>
      </c>
      <c r="O6" s="273">
        <v>0</v>
      </c>
      <c r="P6" s="274">
        <v>0</v>
      </c>
      <c r="Q6" s="277">
        <f>SUM(N6:P6)</f>
        <v>0</v>
      </c>
    </row>
    <row r="7" spans="1:17" x14ac:dyDescent="0.3">
      <c r="A7" s="44" t="s">
        <v>220</v>
      </c>
      <c r="B7" s="237">
        <v>0</v>
      </c>
      <c r="C7" s="238">
        <v>0</v>
      </c>
      <c r="D7" s="239">
        <f t="shared" ref="D7:D20" si="0">SUM(B7:C7)</f>
        <v>0</v>
      </c>
      <c r="E7" s="237">
        <v>0</v>
      </c>
      <c r="F7" s="241">
        <v>0</v>
      </c>
      <c r="G7" s="239">
        <f t="shared" ref="G7:G20" si="1">SUM(E7:F7)</f>
        <v>0</v>
      </c>
      <c r="H7" s="237">
        <v>0</v>
      </c>
      <c r="I7" s="241">
        <v>0</v>
      </c>
      <c r="J7" s="239">
        <f t="shared" ref="J7:J20" si="2">SUM(H7:I7)</f>
        <v>0</v>
      </c>
      <c r="K7" s="242">
        <f>B7+E7+H7</f>
        <v>0</v>
      </c>
      <c r="L7" s="243">
        <f>C7+F7+I7</f>
        <v>0</v>
      </c>
      <c r="M7" s="244">
        <f t="shared" ref="M7:M21" si="3">K7+L7</f>
        <v>0</v>
      </c>
      <c r="N7" s="237">
        <v>0</v>
      </c>
      <c r="O7" s="272">
        <v>0</v>
      </c>
      <c r="P7" s="275">
        <v>0</v>
      </c>
      <c r="Q7" s="261">
        <f>SUM(N7:P7)</f>
        <v>0</v>
      </c>
    </row>
    <row r="8" spans="1:17" x14ac:dyDescent="0.3">
      <c r="A8" s="44" t="s">
        <v>221</v>
      </c>
      <c r="B8" s="237">
        <v>0</v>
      </c>
      <c r="C8" s="238">
        <v>26.26</v>
      </c>
      <c r="D8" s="239">
        <f t="shared" si="0"/>
        <v>26.26</v>
      </c>
      <c r="E8" s="237">
        <v>0</v>
      </c>
      <c r="F8" s="241">
        <v>0</v>
      </c>
      <c r="G8" s="239">
        <f t="shared" si="1"/>
        <v>0</v>
      </c>
      <c r="H8" s="237">
        <v>0</v>
      </c>
      <c r="I8" s="241">
        <v>0</v>
      </c>
      <c r="J8" s="239">
        <f t="shared" si="2"/>
        <v>0</v>
      </c>
      <c r="K8" s="242">
        <f t="shared" ref="K8:N20" si="4">B8+E8+H8</f>
        <v>0</v>
      </c>
      <c r="L8" s="243">
        <f t="shared" si="4"/>
        <v>26.26</v>
      </c>
      <c r="M8" s="244">
        <f t="shared" si="3"/>
        <v>26.26</v>
      </c>
      <c r="N8" s="237">
        <v>0</v>
      </c>
      <c r="O8" s="272">
        <v>0</v>
      </c>
      <c r="P8" s="275">
        <v>0</v>
      </c>
      <c r="Q8" s="261">
        <f t="shared" ref="Q8:Q19" si="5">SUM(N8:P8)</f>
        <v>0</v>
      </c>
    </row>
    <row r="9" spans="1:17" x14ac:dyDescent="0.3">
      <c r="A9" s="44" t="s">
        <v>222</v>
      </c>
      <c r="B9" s="237">
        <v>0</v>
      </c>
      <c r="C9" s="238">
        <v>77.87</v>
      </c>
      <c r="D9" s="239">
        <f t="shared" si="0"/>
        <v>77.87</v>
      </c>
      <c r="E9" s="237">
        <v>0</v>
      </c>
      <c r="F9" s="241">
        <v>0</v>
      </c>
      <c r="G9" s="239">
        <f t="shared" si="1"/>
        <v>0</v>
      </c>
      <c r="H9" s="237">
        <v>0</v>
      </c>
      <c r="I9" s="241">
        <v>0</v>
      </c>
      <c r="J9" s="239">
        <f t="shared" si="2"/>
        <v>0</v>
      </c>
      <c r="K9" s="242">
        <f t="shared" si="4"/>
        <v>0</v>
      </c>
      <c r="L9" s="243">
        <f t="shared" si="4"/>
        <v>77.87</v>
      </c>
      <c r="M9" s="244">
        <f t="shared" si="3"/>
        <v>77.87</v>
      </c>
      <c r="N9" s="237">
        <v>0</v>
      </c>
      <c r="O9" s="272">
        <v>0</v>
      </c>
      <c r="P9" s="275">
        <v>0</v>
      </c>
      <c r="Q9" s="261">
        <f t="shared" si="5"/>
        <v>0</v>
      </c>
    </row>
    <row r="10" spans="1:17" x14ac:dyDescent="0.3">
      <c r="A10" s="44" t="s">
        <v>223</v>
      </c>
      <c r="B10" s="246">
        <v>0</v>
      </c>
      <c r="C10" s="238">
        <v>43.59</v>
      </c>
      <c r="D10" s="239">
        <f t="shared" si="0"/>
        <v>43.59</v>
      </c>
      <c r="E10" s="237">
        <v>0</v>
      </c>
      <c r="F10" s="241">
        <v>0</v>
      </c>
      <c r="G10" s="239">
        <f t="shared" si="1"/>
        <v>0</v>
      </c>
      <c r="H10" s="237">
        <v>0</v>
      </c>
      <c r="I10" s="241">
        <v>0</v>
      </c>
      <c r="J10" s="239">
        <f t="shared" si="2"/>
        <v>0</v>
      </c>
      <c r="K10" s="242">
        <f t="shared" si="4"/>
        <v>0</v>
      </c>
      <c r="L10" s="243">
        <f t="shared" si="4"/>
        <v>43.59</v>
      </c>
      <c r="M10" s="244">
        <f t="shared" si="3"/>
        <v>43.59</v>
      </c>
      <c r="N10" s="237">
        <v>0</v>
      </c>
      <c r="O10" s="272">
        <v>0</v>
      </c>
      <c r="P10" s="275">
        <v>0</v>
      </c>
      <c r="Q10" s="261">
        <f t="shared" si="5"/>
        <v>0</v>
      </c>
    </row>
    <row r="11" spans="1:17" x14ac:dyDescent="0.3">
      <c r="A11" s="44" t="s">
        <v>224</v>
      </c>
      <c r="B11" s="246">
        <v>3.6</v>
      </c>
      <c r="C11" s="238">
        <v>7.5</v>
      </c>
      <c r="D11" s="239">
        <f t="shared" si="0"/>
        <v>11.1</v>
      </c>
      <c r="E11" s="246">
        <v>212.5</v>
      </c>
      <c r="F11" s="238">
        <v>26.91</v>
      </c>
      <c r="G11" s="239">
        <f t="shared" si="1"/>
        <v>239.41</v>
      </c>
      <c r="H11" s="237">
        <v>0</v>
      </c>
      <c r="I11" s="241">
        <v>0</v>
      </c>
      <c r="J11" s="239">
        <f t="shared" si="2"/>
        <v>0</v>
      </c>
      <c r="K11" s="242">
        <f t="shared" si="4"/>
        <v>216.1</v>
      </c>
      <c r="L11" s="243">
        <f t="shared" si="4"/>
        <v>34.409999999999997</v>
      </c>
      <c r="M11" s="244">
        <f t="shared" si="3"/>
        <v>250.51</v>
      </c>
      <c r="N11" s="237">
        <v>2.0299999999999998</v>
      </c>
      <c r="O11" s="245">
        <v>276.37</v>
      </c>
      <c r="P11" s="276"/>
      <c r="Q11" s="261">
        <f t="shared" si="5"/>
        <v>278.39999999999998</v>
      </c>
    </row>
    <row r="12" spans="1:17" x14ac:dyDescent="0.3">
      <c r="A12" s="44" t="s">
        <v>225</v>
      </c>
      <c r="B12" s="246">
        <v>20</v>
      </c>
      <c r="C12" s="238">
        <v>0</v>
      </c>
      <c r="D12" s="239">
        <f t="shared" si="0"/>
        <v>20</v>
      </c>
      <c r="E12" s="246">
        <v>15.9</v>
      </c>
      <c r="F12" s="238">
        <v>0</v>
      </c>
      <c r="G12" s="239">
        <f t="shared" si="1"/>
        <v>15.9</v>
      </c>
      <c r="H12" s="237">
        <v>0</v>
      </c>
      <c r="I12" s="241">
        <v>0</v>
      </c>
      <c r="J12" s="239">
        <f t="shared" si="2"/>
        <v>0</v>
      </c>
      <c r="K12" s="242">
        <f t="shared" si="4"/>
        <v>35.9</v>
      </c>
      <c r="L12" s="243">
        <f t="shared" si="4"/>
        <v>0</v>
      </c>
      <c r="M12" s="244">
        <f t="shared" si="3"/>
        <v>35.9</v>
      </c>
      <c r="N12" s="237">
        <v>12.2</v>
      </c>
      <c r="O12" s="272">
        <v>6.6</v>
      </c>
      <c r="P12" s="275">
        <v>0</v>
      </c>
      <c r="Q12" s="261">
        <f t="shared" si="5"/>
        <v>18.799999999999997</v>
      </c>
    </row>
    <row r="13" spans="1:17" x14ac:dyDescent="0.3">
      <c r="A13" s="44" t="s">
        <v>226</v>
      </c>
      <c r="B13" s="246">
        <v>491.54</v>
      </c>
      <c r="C13" s="238">
        <v>488.51</v>
      </c>
      <c r="D13" s="239">
        <f t="shared" si="0"/>
        <v>980.05</v>
      </c>
      <c r="E13" s="246">
        <v>1727.09</v>
      </c>
      <c r="F13" s="238">
        <v>4</v>
      </c>
      <c r="G13" s="239">
        <f t="shared" si="1"/>
        <v>1731.09</v>
      </c>
      <c r="H13" s="237">
        <v>0</v>
      </c>
      <c r="I13" s="241">
        <v>0</v>
      </c>
      <c r="J13" s="239">
        <f t="shared" si="2"/>
        <v>0</v>
      </c>
      <c r="K13" s="242">
        <f t="shared" si="4"/>
        <v>2218.63</v>
      </c>
      <c r="L13" s="243">
        <f t="shared" si="4"/>
        <v>492.51</v>
      </c>
      <c r="M13" s="244">
        <f t="shared" si="3"/>
        <v>2711.1400000000003</v>
      </c>
      <c r="N13" s="242">
        <v>450.65</v>
      </c>
      <c r="O13" s="245">
        <v>1100.3699999999999</v>
      </c>
      <c r="P13" s="276"/>
      <c r="Q13" s="261">
        <f t="shared" si="5"/>
        <v>1551.02</v>
      </c>
    </row>
    <row r="14" spans="1:17" x14ac:dyDescent="0.3">
      <c r="A14" s="44" t="s">
        <v>227</v>
      </c>
      <c r="B14" s="246">
        <v>424.51</v>
      </c>
      <c r="C14" s="238">
        <v>413.15</v>
      </c>
      <c r="D14" s="239">
        <f t="shared" si="0"/>
        <v>837.66</v>
      </c>
      <c r="E14" s="246">
        <v>1928.01</v>
      </c>
      <c r="F14" s="238">
        <v>155.41999999999999</v>
      </c>
      <c r="G14" s="239">
        <f t="shared" si="1"/>
        <v>2083.4299999999998</v>
      </c>
      <c r="H14" s="237">
        <v>0</v>
      </c>
      <c r="I14" s="238">
        <v>334.91</v>
      </c>
      <c r="J14" s="239">
        <f t="shared" si="2"/>
        <v>334.91</v>
      </c>
      <c r="K14" s="242">
        <f t="shared" si="4"/>
        <v>2352.52</v>
      </c>
      <c r="L14" s="243">
        <f t="shared" si="4"/>
        <v>903.48</v>
      </c>
      <c r="M14" s="244">
        <f t="shared" si="3"/>
        <v>3256</v>
      </c>
      <c r="N14" s="242">
        <v>378.63</v>
      </c>
      <c r="O14" s="245">
        <v>1576.35</v>
      </c>
      <c r="P14" s="276"/>
      <c r="Q14" s="261">
        <f t="shared" si="5"/>
        <v>1954.98</v>
      </c>
    </row>
    <row r="15" spans="1:17" x14ac:dyDescent="0.3">
      <c r="A15" s="44" t="s">
        <v>228</v>
      </c>
      <c r="B15" s="246">
        <v>556.42999999999995</v>
      </c>
      <c r="C15" s="238">
        <v>1390.6</v>
      </c>
      <c r="D15" s="239">
        <f t="shared" si="0"/>
        <v>1947.0299999999997</v>
      </c>
      <c r="E15" s="246">
        <v>3393.05</v>
      </c>
      <c r="F15" s="238">
        <v>103.33</v>
      </c>
      <c r="G15" s="239">
        <f t="shared" si="1"/>
        <v>3496.38</v>
      </c>
      <c r="H15" s="246">
        <v>38.67</v>
      </c>
      <c r="I15" s="238">
        <v>652.28</v>
      </c>
      <c r="J15" s="239">
        <f t="shared" si="2"/>
        <v>690.94999999999993</v>
      </c>
      <c r="K15" s="242">
        <f t="shared" si="4"/>
        <v>3988.15</v>
      </c>
      <c r="L15" s="243">
        <f t="shared" si="4"/>
        <v>2146.21</v>
      </c>
      <c r="M15" s="244">
        <f t="shared" si="3"/>
        <v>6134.3600000000006</v>
      </c>
      <c r="N15" s="242">
        <v>547.14</v>
      </c>
      <c r="O15" s="245">
        <v>2570.04</v>
      </c>
      <c r="P15" s="276">
        <v>36.4</v>
      </c>
      <c r="Q15" s="261">
        <f t="shared" si="5"/>
        <v>3153.58</v>
      </c>
    </row>
    <row r="16" spans="1:17" x14ac:dyDescent="0.3">
      <c r="A16" s="44" t="s">
        <v>487</v>
      </c>
      <c r="B16" s="246">
        <v>990.56</v>
      </c>
      <c r="C16" s="238">
        <v>9.16</v>
      </c>
      <c r="D16" s="239">
        <f t="shared" si="0"/>
        <v>999.71999999999991</v>
      </c>
      <c r="E16" s="246">
        <v>986.73</v>
      </c>
      <c r="F16" s="238">
        <v>147.16</v>
      </c>
      <c r="G16" s="239">
        <f t="shared" si="1"/>
        <v>1133.8900000000001</v>
      </c>
      <c r="H16" s="246">
        <v>6.84</v>
      </c>
      <c r="I16" s="238">
        <v>449.26</v>
      </c>
      <c r="J16" s="239">
        <f t="shared" si="2"/>
        <v>456.09999999999997</v>
      </c>
      <c r="K16" s="242">
        <f t="shared" si="4"/>
        <v>1984.1299999999999</v>
      </c>
      <c r="L16" s="243">
        <f t="shared" si="4"/>
        <v>605.57999999999993</v>
      </c>
      <c r="M16" s="244">
        <f t="shared" si="3"/>
        <v>2589.71</v>
      </c>
      <c r="N16" s="242">
        <v>974.31</v>
      </c>
      <c r="O16" s="245">
        <v>852.36</v>
      </c>
      <c r="P16" s="276"/>
      <c r="Q16" s="261">
        <f t="shared" si="5"/>
        <v>1826.67</v>
      </c>
    </row>
    <row r="17" spans="1:17" x14ac:dyDescent="0.3">
      <c r="A17" s="44" t="s">
        <v>230</v>
      </c>
      <c r="B17" s="246">
        <v>27.08</v>
      </c>
      <c r="C17" s="238">
        <v>14.9</v>
      </c>
      <c r="D17" s="239">
        <f t="shared" si="0"/>
        <v>41.98</v>
      </c>
      <c r="E17" s="246">
        <v>425.75</v>
      </c>
      <c r="F17" s="238">
        <v>532.52</v>
      </c>
      <c r="G17" s="239">
        <f t="shared" si="1"/>
        <v>958.27</v>
      </c>
      <c r="H17" s="246">
        <v>0</v>
      </c>
      <c r="I17" s="238">
        <v>0</v>
      </c>
      <c r="J17" s="239">
        <f t="shared" si="2"/>
        <v>0</v>
      </c>
      <c r="K17" s="242">
        <f t="shared" si="4"/>
        <v>452.83</v>
      </c>
      <c r="L17" s="243">
        <f t="shared" si="4"/>
        <v>547.41999999999996</v>
      </c>
      <c r="M17" s="244">
        <f t="shared" si="3"/>
        <v>1000.25</v>
      </c>
      <c r="N17" s="242">
        <v>45.86</v>
      </c>
      <c r="O17" s="245">
        <v>173.06</v>
      </c>
      <c r="P17" s="276"/>
      <c r="Q17" s="261">
        <f t="shared" si="5"/>
        <v>218.92000000000002</v>
      </c>
    </row>
    <row r="18" spans="1:17" x14ac:dyDescent="0.3">
      <c r="A18" s="44" t="s">
        <v>231</v>
      </c>
      <c r="B18" s="246">
        <v>39.71</v>
      </c>
      <c r="C18" s="238">
        <v>79.849999999999994</v>
      </c>
      <c r="D18" s="239">
        <f t="shared" si="0"/>
        <v>119.56</v>
      </c>
      <c r="E18" s="246">
        <v>250.31</v>
      </c>
      <c r="F18" s="238">
        <v>318.60000000000002</v>
      </c>
      <c r="G18" s="239">
        <f t="shared" si="1"/>
        <v>568.91000000000008</v>
      </c>
      <c r="H18" s="246">
        <v>9.3000000000000007</v>
      </c>
      <c r="I18" s="238">
        <v>7.4</v>
      </c>
      <c r="J18" s="239">
        <f t="shared" si="2"/>
        <v>16.700000000000003</v>
      </c>
      <c r="K18" s="242">
        <f t="shared" si="4"/>
        <v>299.32</v>
      </c>
      <c r="L18" s="243">
        <f t="shared" si="4"/>
        <v>405.85</v>
      </c>
      <c r="M18" s="244">
        <f t="shared" si="3"/>
        <v>705.17000000000007</v>
      </c>
      <c r="N18" s="242">
        <v>79.650000000000006</v>
      </c>
      <c r="O18" s="272">
        <v>126.38</v>
      </c>
      <c r="P18" s="275">
        <v>0</v>
      </c>
      <c r="Q18" s="261">
        <f t="shared" si="5"/>
        <v>206.03</v>
      </c>
    </row>
    <row r="19" spans="1:17" x14ac:dyDescent="0.3">
      <c r="A19" s="44" t="s">
        <v>232</v>
      </c>
      <c r="B19" s="237">
        <v>191.58</v>
      </c>
      <c r="C19" s="238">
        <v>0</v>
      </c>
      <c r="D19" s="239">
        <f t="shared" si="0"/>
        <v>191.58</v>
      </c>
      <c r="E19" s="246">
        <v>87.38</v>
      </c>
      <c r="F19" s="238">
        <v>0</v>
      </c>
      <c r="G19" s="239">
        <f t="shared" si="1"/>
        <v>87.38</v>
      </c>
      <c r="H19" s="246">
        <v>0</v>
      </c>
      <c r="I19" s="238">
        <v>0</v>
      </c>
      <c r="J19" s="239">
        <f t="shared" si="2"/>
        <v>0</v>
      </c>
      <c r="K19" s="242">
        <f t="shared" si="4"/>
        <v>278.96000000000004</v>
      </c>
      <c r="L19" s="243">
        <f t="shared" si="4"/>
        <v>0</v>
      </c>
      <c r="M19" s="244">
        <f t="shared" si="3"/>
        <v>278.96000000000004</v>
      </c>
      <c r="N19" s="242">
        <v>202.54</v>
      </c>
      <c r="O19" s="272">
        <v>2.37</v>
      </c>
      <c r="P19" s="275">
        <v>0</v>
      </c>
      <c r="Q19" s="261">
        <f t="shared" si="5"/>
        <v>204.91</v>
      </c>
    </row>
    <row r="20" spans="1:17" ht="12.75" customHeight="1" thickBot="1" x14ac:dyDescent="0.35">
      <c r="A20" s="46" t="s">
        <v>233</v>
      </c>
      <c r="B20" s="246">
        <v>0</v>
      </c>
      <c r="C20" s="238">
        <v>0</v>
      </c>
      <c r="D20" s="239">
        <f t="shared" si="0"/>
        <v>0</v>
      </c>
      <c r="E20" s="247">
        <v>0</v>
      </c>
      <c r="F20" s="238">
        <v>11.43</v>
      </c>
      <c r="G20" s="239">
        <f t="shared" si="1"/>
        <v>11.43</v>
      </c>
      <c r="H20" s="247">
        <v>0</v>
      </c>
      <c r="I20" s="238">
        <v>0</v>
      </c>
      <c r="J20" s="239">
        <f t="shared" si="2"/>
        <v>0</v>
      </c>
      <c r="K20" s="242">
        <f t="shared" si="4"/>
        <v>0</v>
      </c>
      <c r="L20" s="243">
        <f t="shared" si="4"/>
        <v>11.43</v>
      </c>
      <c r="M20" s="248">
        <f t="shared" si="3"/>
        <v>11.43</v>
      </c>
      <c r="N20" s="242">
        <f t="shared" si="4"/>
        <v>0</v>
      </c>
      <c r="O20" s="272">
        <v>0</v>
      </c>
      <c r="P20" s="275">
        <v>0</v>
      </c>
      <c r="Q20" s="278">
        <f>SUM(N20:P20)</f>
        <v>0</v>
      </c>
    </row>
    <row r="21" spans="1:17" ht="14.4" thickBot="1" x14ac:dyDescent="0.35">
      <c r="A21" s="420" t="s">
        <v>237</v>
      </c>
      <c r="B21" s="249">
        <f t="shared" ref="B21:J21" si="6">SUM(B6:B20)</f>
        <v>2745.0099999999998</v>
      </c>
      <c r="C21" s="250">
        <f t="shared" si="6"/>
        <v>2580.6499999999996</v>
      </c>
      <c r="D21" s="251">
        <f t="shared" si="6"/>
        <v>5325.66</v>
      </c>
      <c r="E21" s="249">
        <f t="shared" si="6"/>
        <v>9026.7199999999993</v>
      </c>
      <c r="F21" s="250">
        <f t="shared" si="6"/>
        <v>1299.3700000000001</v>
      </c>
      <c r="G21" s="251">
        <f t="shared" si="6"/>
        <v>10326.09</v>
      </c>
      <c r="H21" s="249">
        <f t="shared" si="6"/>
        <v>54.81</v>
      </c>
      <c r="I21" s="250">
        <f t="shared" si="6"/>
        <v>1443.8500000000001</v>
      </c>
      <c r="J21" s="251">
        <f t="shared" si="6"/>
        <v>1498.6599999999999</v>
      </c>
      <c r="K21" s="249">
        <f>SUM(K6:K20)</f>
        <v>11826.539999999997</v>
      </c>
      <c r="L21" s="252">
        <f>SUM(L6:L20)</f>
        <v>5323.8700000000008</v>
      </c>
      <c r="M21" s="253">
        <f t="shared" si="3"/>
        <v>17150.409999999996</v>
      </c>
      <c r="N21" s="249">
        <f>SUM(N6:N20)</f>
        <v>2693.01</v>
      </c>
      <c r="O21" s="254">
        <f>SUM(O6:O20)</f>
        <v>6683.9</v>
      </c>
      <c r="P21" s="254">
        <f>SUM(P6:P20)</f>
        <v>36.4</v>
      </c>
      <c r="Q21" s="253">
        <f>SUM(Q6:Q20)</f>
        <v>9413.3100000000013</v>
      </c>
    </row>
    <row r="22" spans="1:17" x14ac:dyDescent="0.3">
      <c r="A22" s="427" t="s">
        <v>283</v>
      </c>
      <c r="B22" s="428">
        <f>B21*100/$D21</f>
        <v>51.543095128115574</v>
      </c>
      <c r="C22" s="428">
        <f>C21*100/$D21</f>
        <v>48.456904871884419</v>
      </c>
      <c r="D22" s="518">
        <f>D21*100/$M21</f>
        <v>31.052668711710105</v>
      </c>
      <c r="E22" s="428">
        <f>E21*100/$G21</f>
        <v>87.416631077203462</v>
      </c>
      <c r="F22" s="428">
        <f>F21*100/$G21</f>
        <v>12.583368922796529</v>
      </c>
      <c r="G22" s="518">
        <f>G21*100/$M21</f>
        <v>60.208997919000197</v>
      </c>
      <c r="H22" s="428">
        <f>H21*100/$J21</f>
        <v>3.657267158661738</v>
      </c>
      <c r="I22" s="428">
        <f>I21*100/$J21</f>
        <v>96.342732841338275</v>
      </c>
      <c r="J22" s="518">
        <f>J21*100/$M21</f>
        <v>8.738333369289716</v>
      </c>
      <c r="K22" s="428">
        <f>K21*100/$M21</f>
        <v>68.957768356558248</v>
      </c>
      <c r="L22" s="428">
        <f>L21*100/$M21</f>
        <v>31.042231643441774</v>
      </c>
      <c r="M22" s="519">
        <f>M21*100/$M21</f>
        <v>100</v>
      </c>
      <c r="N22" s="428">
        <f>N21*100/$Q21</f>
        <v>28.6085340863097</v>
      </c>
      <c r="O22" s="428">
        <f t="shared" ref="O22:P22" si="7">O21*100/$Q21</f>
        <v>71.004779402781793</v>
      </c>
      <c r="P22" s="428">
        <f t="shared" si="7"/>
        <v>0.38668651090849016</v>
      </c>
      <c r="Q22" s="429">
        <f>Q21*100/M21</f>
        <v>54.886792793874918</v>
      </c>
    </row>
    <row r="23" spans="1:17" s="287" customFormat="1" x14ac:dyDescent="0.3">
      <c r="A23" s="15" t="s">
        <v>284</v>
      </c>
      <c r="B23" s="288"/>
      <c r="C23" s="288"/>
      <c r="D23" s="288"/>
      <c r="E23" s="288"/>
      <c r="F23" s="288"/>
      <c r="G23" s="288"/>
      <c r="H23" s="288"/>
      <c r="I23" s="288"/>
      <c r="J23" s="288"/>
      <c r="K23" s="288"/>
      <c r="L23" s="288"/>
      <c r="M23" s="288"/>
      <c r="N23" s="288"/>
      <c r="O23" s="288"/>
      <c r="P23" s="288"/>
      <c r="Q23" s="288"/>
    </row>
    <row r="24" spans="1:17" ht="11.25" customHeight="1" x14ac:dyDescent="0.3">
      <c r="A24" s="233" t="s">
        <v>561</v>
      </c>
      <c r="B24" s="11"/>
    </row>
    <row r="25" spans="1:17" ht="11.25" customHeight="1" x14ac:dyDescent="0.3">
      <c r="A25" s="307" t="s">
        <v>522</v>
      </c>
      <c r="B25" s="144"/>
    </row>
    <row r="26" spans="1:17" ht="11.25" customHeight="1" x14ac:dyDescent="0.3">
      <c r="A26" s="213" t="s">
        <v>496</v>
      </c>
      <c r="B26" s="144"/>
      <c r="C26" s="144"/>
      <c r="D26" s="144"/>
      <c r="E26" s="144"/>
      <c r="F26" s="144"/>
      <c r="G26" s="144"/>
      <c r="H26" s="144"/>
      <c r="I26" s="144"/>
      <c r="J26" s="144"/>
    </row>
    <row r="27" spans="1:17" ht="11.25" customHeight="1" x14ac:dyDescent="0.3">
      <c r="A27" s="144" t="s">
        <v>363</v>
      </c>
      <c r="B27" s="234"/>
      <c r="C27" s="234"/>
      <c r="D27" s="234"/>
      <c r="E27" s="234"/>
      <c r="F27" s="234"/>
      <c r="G27" s="234"/>
      <c r="H27" s="234"/>
      <c r="I27" s="234"/>
      <c r="J27" s="234"/>
      <c r="K27" s="234"/>
      <c r="L27" s="234"/>
      <c r="M27" s="234"/>
      <c r="N27" s="234"/>
      <c r="O27" s="234"/>
      <c r="P27" s="234"/>
    </row>
    <row r="28" spans="1:17" ht="11.25" customHeight="1" x14ac:dyDescent="0.3">
      <c r="A28" s="516" t="s">
        <v>539</v>
      </c>
      <c r="B28" s="516"/>
      <c r="C28" s="517"/>
      <c r="D28" s="234"/>
      <c r="E28" s="234"/>
      <c r="F28" s="234"/>
      <c r="G28" s="234"/>
      <c r="H28" s="234"/>
      <c r="I28" s="234"/>
      <c r="J28" s="234"/>
      <c r="K28" s="234"/>
      <c r="L28" s="234"/>
      <c r="M28" s="234"/>
      <c r="N28" s="234"/>
      <c r="O28" s="234"/>
      <c r="P28" s="234"/>
    </row>
    <row r="29" spans="1:17" ht="14.4" thickBot="1" x14ac:dyDescent="0.35">
      <c r="B29" s="18"/>
      <c r="C29" s="18"/>
      <c r="D29" s="18"/>
      <c r="E29" s="18"/>
    </row>
    <row r="30" spans="1:17" ht="13.5" customHeight="1" thickBot="1" x14ac:dyDescent="0.35">
      <c r="A30" s="866" t="s">
        <v>362</v>
      </c>
      <c r="B30" s="867"/>
      <c r="C30" s="867"/>
      <c r="D30" s="867"/>
      <c r="E30" s="868"/>
    </row>
    <row r="31" spans="1:17" ht="25.5" customHeight="1" thickBot="1" x14ac:dyDescent="0.35">
      <c r="A31" s="75" t="s">
        <v>15</v>
      </c>
      <c r="B31" s="76" t="s">
        <v>3</v>
      </c>
      <c r="C31" s="76" t="s">
        <v>509</v>
      </c>
      <c r="D31" s="150" t="s">
        <v>356</v>
      </c>
      <c r="E31" s="255" t="s">
        <v>1</v>
      </c>
    </row>
    <row r="32" spans="1:17" x14ac:dyDescent="0.3">
      <c r="A32" s="31" t="s">
        <v>219</v>
      </c>
      <c r="B32" s="245">
        <v>0</v>
      </c>
      <c r="C32" s="238">
        <v>0</v>
      </c>
      <c r="D32" s="238">
        <v>0</v>
      </c>
      <c r="E32" s="256">
        <f>SUM(B32:D32)</f>
        <v>0</v>
      </c>
    </row>
    <row r="33" spans="1:5" x14ac:dyDescent="0.3">
      <c r="A33" s="34" t="s">
        <v>220</v>
      </c>
      <c r="B33" s="238">
        <v>0</v>
      </c>
      <c r="C33" s="238">
        <v>0</v>
      </c>
      <c r="D33" s="238">
        <v>0</v>
      </c>
      <c r="E33" s="256">
        <f>SUM(B33:D33)</f>
        <v>0</v>
      </c>
    </row>
    <row r="34" spans="1:5" x14ac:dyDescent="0.3">
      <c r="A34" s="34" t="s">
        <v>221</v>
      </c>
      <c r="B34" s="238">
        <v>0</v>
      </c>
      <c r="C34" s="238">
        <v>0</v>
      </c>
      <c r="D34" s="238">
        <v>0</v>
      </c>
      <c r="E34" s="256">
        <f t="shared" ref="E34:E46" si="8">SUM(B34:D34)</f>
        <v>0</v>
      </c>
    </row>
    <row r="35" spans="1:5" x14ac:dyDescent="0.3">
      <c r="A35" s="34" t="s">
        <v>222</v>
      </c>
      <c r="B35" s="238">
        <v>0</v>
      </c>
      <c r="C35" s="238">
        <v>0</v>
      </c>
      <c r="D35" s="238">
        <v>0</v>
      </c>
      <c r="E35" s="256">
        <f t="shared" si="8"/>
        <v>0</v>
      </c>
    </row>
    <row r="36" spans="1:5" x14ac:dyDescent="0.3">
      <c r="A36" s="34" t="s">
        <v>223</v>
      </c>
      <c r="B36" s="238">
        <v>20.86</v>
      </c>
      <c r="C36" s="238">
        <v>23.47</v>
      </c>
      <c r="D36" s="238">
        <v>0</v>
      </c>
      <c r="E36" s="256">
        <f t="shared" si="8"/>
        <v>44.33</v>
      </c>
    </row>
    <row r="37" spans="1:5" x14ac:dyDescent="0.3">
      <c r="A37" s="34" t="s">
        <v>224</v>
      </c>
      <c r="B37" s="238">
        <v>2.61</v>
      </c>
      <c r="C37" s="238">
        <v>1359.3</v>
      </c>
      <c r="D37" s="238">
        <v>0</v>
      </c>
      <c r="E37" s="256">
        <f t="shared" si="8"/>
        <v>1361.9099999999999</v>
      </c>
    </row>
    <row r="38" spans="1:5" x14ac:dyDescent="0.3">
      <c r="A38" s="34" t="s">
        <v>225</v>
      </c>
      <c r="B38" s="238">
        <v>17.89</v>
      </c>
      <c r="C38" s="238">
        <v>359.24</v>
      </c>
      <c r="D38" s="238">
        <v>0</v>
      </c>
      <c r="E38" s="256">
        <f t="shared" si="8"/>
        <v>377.13</v>
      </c>
    </row>
    <row r="39" spans="1:5" x14ac:dyDescent="0.3">
      <c r="A39" s="34" t="s">
        <v>226</v>
      </c>
      <c r="B39" s="238">
        <v>182.67</v>
      </c>
      <c r="C39" s="238">
        <v>1650.49</v>
      </c>
      <c r="D39" s="238">
        <v>450.74</v>
      </c>
      <c r="E39" s="256">
        <f t="shared" si="8"/>
        <v>2283.9</v>
      </c>
    </row>
    <row r="40" spans="1:5" x14ac:dyDescent="0.3">
      <c r="A40" s="34" t="s">
        <v>227</v>
      </c>
      <c r="B40" s="238">
        <v>295.85000000000002</v>
      </c>
      <c r="C40" s="238">
        <v>6056.85</v>
      </c>
      <c r="D40" s="238">
        <v>9839.82</v>
      </c>
      <c r="E40" s="256">
        <f t="shared" si="8"/>
        <v>16192.52</v>
      </c>
    </row>
    <row r="41" spans="1:5" x14ac:dyDescent="0.3">
      <c r="A41" s="34" t="s">
        <v>228</v>
      </c>
      <c r="B41" s="238">
        <v>1248.07</v>
      </c>
      <c r="C41" s="238">
        <v>12149.18</v>
      </c>
      <c r="D41" s="238">
        <v>32142.959999999999</v>
      </c>
      <c r="E41" s="256">
        <f t="shared" si="8"/>
        <v>45540.21</v>
      </c>
    </row>
    <row r="42" spans="1:5" x14ac:dyDescent="0.3">
      <c r="A42" s="34" t="s">
        <v>229</v>
      </c>
      <c r="B42" s="238">
        <v>684.82</v>
      </c>
      <c r="C42" s="238">
        <v>2601.6999999999998</v>
      </c>
      <c r="D42" s="238">
        <v>13021</v>
      </c>
      <c r="E42" s="256">
        <f t="shared" si="8"/>
        <v>16307.52</v>
      </c>
    </row>
    <row r="43" spans="1:5" x14ac:dyDescent="0.3">
      <c r="A43" s="34" t="s">
        <v>230</v>
      </c>
      <c r="B43" s="238">
        <v>225.27</v>
      </c>
      <c r="C43" s="238">
        <v>935.16</v>
      </c>
      <c r="D43" s="238">
        <v>1330.38</v>
      </c>
      <c r="E43" s="256">
        <f t="shared" si="8"/>
        <v>2490.8100000000004</v>
      </c>
    </row>
    <row r="44" spans="1:5" x14ac:dyDescent="0.3">
      <c r="A44" s="34" t="s">
        <v>231</v>
      </c>
      <c r="B44" s="238">
        <v>12.71</v>
      </c>
      <c r="C44" s="238">
        <v>446.48</v>
      </c>
      <c r="D44" s="238">
        <v>1347.83</v>
      </c>
      <c r="E44" s="256">
        <f t="shared" si="8"/>
        <v>1807.02</v>
      </c>
    </row>
    <row r="45" spans="1:5" x14ac:dyDescent="0.3">
      <c r="A45" s="34" t="s">
        <v>232</v>
      </c>
      <c r="B45" s="238">
        <v>0</v>
      </c>
      <c r="C45" s="238">
        <v>0</v>
      </c>
      <c r="D45" s="238">
        <v>0</v>
      </c>
      <c r="E45" s="256">
        <f t="shared" si="8"/>
        <v>0</v>
      </c>
    </row>
    <row r="46" spans="1:5" ht="14.4" thickBot="1" x14ac:dyDescent="0.35">
      <c r="A46" s="40" t="s">
        <v>233</v>
      </c>
      <c r="B46" s="257">
        <v>0</v>
      </c>
      <c r="C46" s="257">
        <v>11.5</v>
      </c>
      <c r="D46" s="257">
        <v>0</v>
      </c>
      <c r="E46" s="256">
        <f t="shared" si="8"/>
        <v>11.5</v>
      </c>
    </row>
    <row r="47" spans="1:5" ht="14.4" thickBot="1" x14ac:dyDescent="0.35">
      <c r="A47" s="110" t="s">
        <v>237</v>
      </c>
      <c r="B47" s="258">
        <f>SUM(B32:B46)</f>
        <v>2690.75</v>
      </c>
      <c r="C47" s="258">
        <f>SUM(C32:C46)</f>
        <v>25593.37</v>
      </c>
      <c r="D47" s="258">
        <f>SUM(D32:D46)</f>
        <v>58132.729999999996</v>
      </c>
      <c r="E47" s="259">
        <f>SUM(E32:E46)</f>
        <v>86416.85</v>
      </c>
    </row>
    <row r="48" spans="1:5" x14ac:dyDescent="0.3">
      <c r="A48" s="427" t="s">
        <v>283</v>
      </c>
      <c r="B48" s="433">
        <f>B47*100/$E47</f>
        <v>3.1136867404910036</v>
      </c>
      <c r="C48" s="433">
        <f t="shared" ref="C48:D48" si="9">C47*100/$E47</f>
        <v>29.616180177824113</v>
      </c>
      <c r="D48" s="433">
        <f t="shared" si="9"/>
        <v>67.270133081684875</v>
      </c>
      <c r="E48" s="430">
        <v>100</v>
      </c>
    </row>
    <row r="49" spans="1:16" x14ac:dyDescent="0.3">
      <c r="A49" s="15" t="s">
        <v>284</v>
      </c>
      <c r="B49" s="11"/>
    </row>
    <row r="50" spans="1:16" ht="14.4" thickBot="1" x14ac:dyDescent="0.35"/>
    <row r="51" spans="1:16" ht="14.4" thickBot="1" x14ac:dyDescent="0.35">
      <c r="A51" s="782" t="s">
        <v>278</v>
      </c>
      <c r="B51" s="783"/>
      <c r="C51" s="783"/>
      <c r="D51" s="783"/>
      <c r="E51" s="783"/>
      <c r="F51" s="783"/>
      <c r="G51" s="783"/>
      <c r="H51" s="783"/>
      <c r="I51" s="783"/>
      <c r="J51" s="783"/>
      <c r="K51" s="783"/>
      <c r="L51" s="783"/>
      <c r="M51" s="783"/>
      <c r="N51" s="783"/>
      <c r="O51" s="783"/>
      <c r="P51" s="784"/>
    </row>
    <row r="52" spans="1:16" ht="28.5" customHeight="1" thickBot="1" x14ac:dyDescent="0.35">
      <c r="A52" s="142" t="s">
        <v>15</v>
      </c>
      <c r="B52" s="66" t="s">
        <v>65</v>
      </c>
      <c r="C52" s="66" t="s">
        <v>450</v>
      </c>
      <c r="D52" s="66" t="s">
        <v>442</v>
      </c>
      <c r="E52" s="66" t="s">
        <v>238</v>
      </c>
      <c r="F52" s="66" t="s">
        <v>234</v>
      </c>
      <c r="G52" s="66" t="s">
        <v>102</v>
      </c>
      <c r="H52" s="66" t="s">
        <v>103</v>
      </c>
      <c r="I52" s="66" t="s">
        <v>106</v>
      </c>
      <c r="J52" s="66" t="s">
        <v>235</v>
      </c>
      <c r="K52" s="66" t="s">
        <v>239</v>
      </c>
      <c r="L52" s="66" t="s">
        <v>178</v>
      </c>
      <c r="M52" s="66" t="s">
        <v>534</v>
      </c>
      <c r="N52" s="67" t="s">
        <v>236</v>
      </c>
      <c r="O52" s="68" t="s">
        <v>1</v>
      </c>
      <c r="P52" s="417" t="s">
        <v>283</v>
      </c>
    </row>
    <row r="53" spans="1:16" x14ac:dyDescent="0.3">
      <c r="A53" s="42" t="s">
        <v>219</v>
      </c>
      <c r="B53" s="238">
        <v>0</v>
      </c>
      <c r="C53" s="238">
        <v>5.35</v>
      </c>
      <c r="D53" s="238">
        <v>0</v>
      </c>
      <c r="E53" s="238">
        <v>1.82</v>
      </c>
      <c r="F53" s="238">
        <v>0</v>
      </c>
      <c r="G53" s="238">
        <v>0.88</v>
      </c>
      <c r="H53" s="238">
        <v>0</v>
      </c>
      <c r="I53" s="238">
        <v>0.56999999999999995</v>
      </c>
      <c r="J53" s="238">
        <v>0</v>
      </c>
      <c r="K53" s="238">
        <v>0</v>
      </c>
      <c r="L53" s="238">
        <v>0</v>
      </c>
      <c r="M53" s="245">
        <v>0</v>
      </c>
      <c r="N53" s="260">
        <v>20.64</v>
      </c>
      <c r="O53" s="450">
        <f t="shared" ref="O53:O67" si="10">SUM(B53:N53)</f>
        <v>29.26</v>
      </c>
      <c r="P53" s="458">
        <f>O53*100/O$68</f>
        <v>0.17060816621876679</v>
      </c>
    </row>
    <row r="54" spans="1:16" x14ac:dyDescent="0.3">
      <c r="A54" s="44" t="s">
        <v>220</v>
      </c>
      <c r="B54" s="238">
        <v>0</v>
      </c>
      <c r="C54" s="238">
        <v>0</v>
      </c>
      <c r="D54" s="238">
        <v>0</v>
      </c>
      <c r="E54" s="238">
        <v>0</v>
      </c>
      <c r="F54" s="238">
        <v>0</v>
      </c>
      <c r="G54" s="238">
        <v>0</v>
      </c>
      <c r="H54" s="238">
        <v>0</v>
      </c>
      <c r="I54" s="238">
        <v>0</v>
      </c>
      <c r="J54" s="238">
        <v>0</v>
      </c>
      <c r="K54" s="238">
        <v>0</v>
      </c>
      <c r="L54" s="238">
        <v>0</v>
      </c>
      <c r="M54" s="238">
        <v>0</v>
      </c>
      <c r="N54" s="260">
        <v>0</v>
      </c>
      <c r="O54" s="450">
        <f t="shared" si="10"/>
        <v>0</v>
      </c>
      <c r="P54" s="461">
        <f t="shared" ref="P54:P67" si="11">O54*100/O$68</f>
        <v>0</v>
      </c>
    </row>
    <row r="55" spans="1:16" x14ac:dyDescent="0.3">
      <c r="A55" s="44" t="s">
        <v>221</v>
      </c>
      <c r="B55" s="238">
        <v>3.75</v>
      </c>
      <c r="C55" s="238">
        <v>9.84</v>
      </c>
      <c r="D55" s="238">
        <v>0</v>
      </c>
      <c r="E55" s="238">
        <v>3.18</v>
      </c>
      <c r="F55" s="238">
        <v>0</v>
      </c>
      <c r="G55" s="238">
        <v>0</v>
      </c>
      <c r="H55" s="238">
        <v>0</v>
      </c>
      <c r="I55" s="238">
        <v>0</v>
      </c>
      <c r="J55" s="238">
        <v>0</v>
      </c>
      <c r="K55" s="238">
        <v>0</v>
      </c>
      <c r="L55" s="238">
        <v>0</v>
      </c>
      <c r="M55" s="238">
        <v>0</v>
      </c>
      <c r="N55" s="260">
        <v>9.49</v>
      </c>
      <c r="O55" s="450">
        <f t="shared" si="10"/>
        <v>26.259999999999998</v>
      </c>
      <c r="P55" s="459">
        <f t="shared" si="11"/>
        <v>0.15311587303160681</v>
      </c>
    </row>
    <row r="56" spans="1:16" x14ac:dyDescent="0.3">
      <c r="A56" s="44" t="s">
        <v>222</v>
      </c>
      <c r="B56" s="238">
        <v>0.25</v>
      </c>
      <c r="C56" s="238">
        <v>15.81</v>
      </c>
      <c r="D56" s="238">
        <v>0</v>
      </c>
      <c r="E56" s="238">
        <v>8.4</v>
      </c>
      <c r="F56" s="238">
        <v>0</v>
      </c>
      <c r="G56" s="238">
        <v>15.29</v>
      </c>
      <c r="H56" s="238">
        <v>0</v>
      </c>
      <c r="I56" s="238">
        <v>3.26</v>
      </c>
      <c r="J56" s="238">
        <v>0</v>
      </c>
      <c r="K56" s="238">
        <v>0</v>
      </c>
      <c r="L56" s="238">
        <v>0</v>
      </c>
      <c r="M56" s="238">
        <v>0.02</v>
      </c>
      <c r="N56" s="260">
        <v>34.840000000000003</v>
      </c>
      <c r="O56" s="450">
        <f t="shared" si="10"/>
        <v>77.87</v>
      </c>
      <c r="P56" s="459">
        <f t="shared" si="11"/>
        <v>0.45404162349471527</v>
      </c>
    </row>
    <row r="57" spans="1:16" x14ac:dyDescent="0.3">
      <c r="A57" s="44" t="s">
        <v>223</v>
      </c>
      <c r="B57" s="238">
        <v>29.24</v>
      </c>
      <c r="C57" s="238">
        <v>0.9</v>
      </c>
      <c r="D57" s="238">
        <v>0</v>
      </c>
      <c r="E57" s="238">
        <v>11.08</v>
      </c>
      <c r="F57" s="238">
        <v>0</v>
      </c>
      <c r="G57" s="238">
        <v>2.0699999999999998</v>
      </c>
      <c r="H57" s="238">
        <v>0</v>
      </c>
      <c r="I57" s="238">
        <v>0</v>
      </c>
      <c r="J57" s="238">
        <v>0</v>
      </c>
      <c r="K57" s="238">
        <v>0</v>
      </c>
      <c r="L57" s="238">
        <v>0</v>
      </c>
      <c r="M57" s="238">
        <v>0</v>
      </c>
      <c r="N57" s="260">
        <v>0.3</v>
      </c>
      <c r="O57" s="450">
        <f t="shared" si="10"/>
        <v>43.589999999999996</v>
      </c>
      <c r="P57" s="459">
        <f t="shared" si="11"/>
        <v>0.25416302000943419</v>
      </c>
    </row>
    <row r="58" spans="1:16" x14ac:dyDescent="0.3">
      <c r="A58" s="44" t="s">
        <v>224</v>
      </c>
      <c r="B58" s="238">
        <v>7.88</v>
      </c>
      <c r="C58" s="238">
        <v>0</v>
      </c>
      <c r="D58" s="238">
        <v>0</v>
      </c>
      <c r="E58" s="238">
        <v>6.6</v>
      </c>
      <c r="F58" s="238">
        <v>0</v>
      </c>
      <c r="G58" s="238">
        <v>180.2</v>
      </c>
      <c r="H58" s="238">
        <v>0</v>
      </c>
      <c r="I58" s="238">
        <v>0</v>
      </c>
      <c r="J58" s="238">
        <v>0</v>
      </c>
      <c r="K58" s="238">
        <v>0</v>
      </c>
      <c r="L58" s="238">
        <v>0</v>
      </c>
      <c r="M58" s="238">
        <v>1</v>
      </c>
      <c r="N58" s="260">
        <v>54.83</v>
      </c>
      <c r="O58" s="450">
        <f t="shared" si="10"/>
        <v>250.51</v>
      </c>
      <c r="P58" s="459">
        <f t="shared" si="11"/>
        <v>1.4606647887718136</v>
      </c>
    </row>
    <row r="59" spans="1:16" x14ac:dyDescent="0.3">
      <c r="A59" s="44" t="s">
        <v>225</v>
      </c>
      <c r="B59" s="238">
        <v>0</v>
      </c>
      <c r="C59" s="238">
        <v>0</v>
      </c>
      <c r="D59" s="238">
        <v>0</v>
      </c>
      <c r="E59" s="238">
        <v>0</v>
      </c>
      <c r="F59" s="238">
        <v>0</v>
      </c>
      <c r="G59" s="238">
        <v>35.9</v>
      </c>
      <c r="H59" s="238">
        <v>0</v>
      </c>
      <c r="I59" s="238">
        <v>0</v>
      </c>
      <c r="J59" s="238">
        <v>0</v>
      </c>
      <c r="K59" s="238">
        <v>0</v>
      </c>
      <c r="L59" s="238">
        <v>0</v>
      </c>
      <c r="M59" s="238">
        <v>0</v>
      </c>
      <c r="N59" s="260">
        <v>0</v>
      </c>
      <c r="O59" s="450">
        <f t="shared" si="10"/>
        <v>35.9</v>
      </c>
      <c r="P59" s="459">
        <f t="shared" si="11"/>
        <v>0.20932444180634749</v>
      </c>
    </row>
    <row r="60" spans="1:16" x14ac:dyDescent="0.3">
      <c r="A60" s="44" t="s">
        <v>226</v>
      </c>
      <c r="B60" s="238">
        <v>0</v>
      </c>
      <c r="C60" s="238">
        <v>0</v>
      </c>
      <c r="D60" s="238">
        <v>0</v>
      </c>
      <c r="E60" s="238">
        <v>2.2799999999999998</v>
      </c>
      <c r="F60" s="238">
        <v>0</v>
      </c>
      <c r="G60" s="238">
        <v>1043.0899999999999</v>
      </c>
      <c r="H60" s="238">
        <v>0</v>
      </c>
      <c r="I60" s="238">
        <v>0</v>
      </c>
      <c r="J60" s="238">
        <v>1533.39</v>
      </c>
      <c r="K60" s="238">
        <v>0</v>
      </c>
      <c r="L60" s="238">
        <v>0</v>
      </c>
      <c r="M60" s="238">
        <v>45.25</v>
      </c>
      <c r="N60" s="260">
        <v>87.13</v>
      </c>
      <c r="O60" s="450">
        <f t="shared" si="10"/>
        <v>2711.1400000000003</v>
      </c>
      <c r="P60" s="459">
        <f t="shared" si="11"/>
        <v>15.808018583812286</v>
      </c>
    </row>
    <row r="61" spans="1:16" x14ac:dyDescent="0.3">
      <c r="A61" s="44" t="s">
        <v>227</v>
      </c>
      <c r="B61" s="238">
        <v>0</v>
      </c>
      <c r="C61" s="238">
        <v>0</v>
      </c>
      <c r="D61" s="238">
        <v>0</v>
      </c>
      <c r="E61" s="238">
        <v>0</v>
      </c>
      <c r="F61" s="238">
        <v>0</v>
      </c>
      <c r="G61" s="238">
        <v>400.96</v>
      </c>
      <c r="H61" s="238">
        <v>46.29</v>
      </c>
      <c r="I61" s="238">
        <v>0</v>
      </c>
      <c r="J61" s="238">
        <v>2803.68</v>
      </c>
      <c r="K61" s="238">
        <v>0</v>
      </c>
      <c r="L61" s="238">
        <v>0</v>
      </c>
      <c r="M61" s="238">
        <v>5.07</v>
      </c>
      <c r="N61" s="260">
        <v>0</v>
      </c>
      <c r="O61" s="450">
        <f t="shared" si="10"/>
        <v>3256</v>
      </c>
      <c r="P61" s="459">
        <f t="shared" si="11"/>
        <v>18.984968872464275</v>
      </c>
    </row>
    <row r="62" spans="1:16" x14ac:dyDescent="0.3">
      <c r="A62" s="44" t="s">
        <v>228</v>
      </c>
      <c r="B62" s="238">
        <v>0</v>
      </c>
      <c r="C62" s="238">
        <v>0</v>
      </c>
      <c r="D62" s="238">
        <v>1.4</v>
      </c>
      <c r="E62" s="238">
        <v>0</v>
      </c>
      <c r="F62" s="238">
        <v>0.75</v>
      </c>
      <c r="G62" s="238">
        <v>1275.92</v>
      </c>
      <c r="H62" s="238">
        <v>1744.92</v>
      </c>
      <c r="I62" s="238">
        <v>108.82</v>
      </c>
      <c r="J62" s="238">
        <v>2872.72</v>
      </c>
      <c r="K62" s="238">
        <v>0</v>
      </c>
      <c r="L62" s="238">
        <v>33.869999999999997</v>
      </c>
      <c r="M62" s="238">
        <v>59.31</v>
      </c>
      <c r="N62" s="260">
        <v>36.65</v>
      </c>
      <c r="O62" s="450">
        <f t="shared" si="10"/>
        <v>6134.3600000000006</v>
      </c>
      <c r="P62" s="459">
        <f t="shared" si="11"/>
        <v>35.768007878528849</v>
      </c>
    </row>
    <row r="63" spans="1:16" x14ac:dyDescent="0.3">
      <c r="A63" s="44" t="s">
        <v>229</v>
      </c>
      <c r="B63" s="238">
        <v>0</v>
      </c>
      <c r="C63" s="238">
        <v>0</v>
      </c>
      <c r="D63" s="238">
        <v>1.64</v>
      </c>
      <c r="E63" s="238">
        <v>0</v>
      </c>
      <c r="F63" s="238">
        <v>50</v>
      </c>
      <c r="G63" s="238">
        <v>1666.15</v>
      </c>
      <c r="H63" s="238">
        <v>434.29</v>
      </c>
      <c r="I63" s="238">
        <v>0</v>
      </c>
      <c r="J63" s="238">
        <v>436.74</v>
      </c>
      <c r="K63" s="238">
        <v>0</v>
      </c>
      <c r="L63" s="238">
        <v>0</v>
      </c>
      <c r="M63" s="238">
        <v>0</v>
      </c>
      <c r="N63" s="260">
        <v>0.89</v>
      </c>
      <c r="O63" s="450">
        <f t="shared" si="10"/>
        <v>2589.7100000000005</v>
      </c>
      <c r="P63" s="459">
        <f t="shared" si="11"/>
        <v>15.099988863240007</v>
      </c>
    </row>
    <row r="64" spans="1:16" x14ac:dyDescent="0.3">
      <c r="A64" s="44" t="s">
        <v>230</v>
      </c>
      <c r="B64" s="238">
        <v>0</v>
      </c>
      <c r="C64" s="238">
        <v>0</v>
      </c>
      <c r="D64" s="238">
        <v>6.1</v>
      </c>
      <c r="E64" s="238">
        <v>0</v>
      </c>
      <c r="F64" s="238">
        <v>7.7</v>
      </c>
      <c r="G64" s="238">
        <v>57.4</v>
      </c>
      <c r="H64" s="238">
        <v>673.97</v>
      </c>
      <c r="I64" s="238">
        <v>10.199999999999999</v>
      </c>
      <c r="J64" s="238">
        <v>115.99</v>
      </c>
      <c r="K64" s="238">
        <v>0</v>
      </c>
      <c r="L64" s="238">
        <v>13.82</v>
      </c>
      <c r="M64" s="238">
        <v>0</v>
      </c>
      <c r="N64" s="260">
        <v>115.07</v>
      </c>
      <c r="O64" s="450">
        <f t="shared" si="10"/>
        <v>1000.2500000000002</v>
      </c>
      <c r="P64" s="459">
        <f t="shared" si="11"/>
        <v>5.8322220868189172</v>
      </c>
    </row>
    <row r="65" spans="1:16" x14ac:dyDescent="0.3">
      <c r="A65" s="44" t="s">
        <v>231</v>
      </c>
      <c r="B65" s="238">
        <v>0</v>
      </c>
      <c r="C65" s="238">
        <v>0</v>
      </c>
      <c r="D65" s="238">
        <v>14.54</v>
      </c>
      <c r="E65" s="238">
        <v>0</v>
      </c>
      <c r="F65" s="238">
        <v>3.1</v>
      </c>
      <c r="G65" s="238">
        <v>18.309999999999999</v>
      </c>
      <c r="H65" s="238">
        <v>588.79999999999995</v>
      </c>
      <c r="I65" s="238">
        <v>0</v>
      </c>
      <c r="J65" s="238">
        <v>41.15</v>
      </c>
      <c r="K65" s="238">
        <v>0</v>
      </c>
      <c r="L65" s="238">
        <v>0</v>
      </c>
      <c r="M65" s="238">
        <v>0</v>
      </c>
      <c r="N65" s="260">
        <v>39.270000000000003</v>
      </c>
      <c r="O65" s="450">
        <f t="shared" si="10"/>
        <v>705.17</v>
      </c>
      <c r="P65" s="459">
        <f t="shared" si="11"/>
        <v>4.1116801289298621</v>
      </c>
    </row>
    <row r="66" spans="1:16" x14ac:dyDescent="0.3">
      <c r="A66" s="44" t="s">
        <v>232</v>
      </c>
      <c r="B66" s="238">
        <v>0</v>
      </c>
      <c r="C66" s="238">
        <v>0</v>
      </c>
      <c r="D66" s="238">
        <v>0</v>
      </c>
      <c r="E66" s="238">
        <v>0</v>
      </c>
      <c r="F66" s="238">
        <v>0</v>
      </c>
      <c r="G66" s="238">
        <v>0</v>
      </c>
      <c r="H66" s="238">
        <v>0</v>
      </c>
      <c r="I66" s="238">
        <v>0</v>
      </c>
      <c r="J66" s="238">
        <v>0</v>
      </c>
      <c r="K66" s="238">
        <v>233.02</v>
      </c>
      <c r="L66" s="238">
        <v>0</v>
      </c>
      <c r="M66" s="238">
        <v>0</v>
      </c>
      <c r="N66" s="260">
        <v>45.94</v>
      </c>
      <c r="O66" s="450">
        <f t="shared" si="10"/>
        <v>278.96000000000004</v>
      </c>
      <c r="P66" s="459">
        <f t="shared" si="11"/>
        <v>1.6265500358300475</v>
      </c>
    </row>
    <row r="67" spans="1:16" ht="14.4" thickBot="1" x14ac:dyDescent="0.35">
      <c r="A67" s="99" t="s">
        <v>233</v>
      </c>
      <c r="B67" s="238">
        <v>0</v>
      </c>
      <c r="C67" s="238">
        <v>0</v>
      </c>
      <c r="D67" s="238">
        <v>0</v>
      </c>
      <c r="E67" s="238">
        <v>0</v>
      </c>
      <c r="F67" s="238">
        <v>0.51</v>
      </c>
      <c r="G67" s="238">
        <v>0</v>
      </c>
      <c r="H67" s="238">
        <v>0</v>
      </c>
      <c r="I67" s="238">
        <v>0</v>
      </c>
      <c r="J67" s="238">
        <v>0</v>
      </c>
      <c r="K67" s="238">
        <v>0.36</v>
      </c>
      <c r="L67" s="238">
        <v>7.8</v>
      </c>
      <c r="M67" s="238">
        <v>0</v>
      </c>
      <c r="N67" s="260">
        <v>2.76</v>
      </c>
      <c r="O67" s="450">
        <f t="shared" si="10"/>
        <v>11.43</v>
      </c>
      <c r="P67" s="460">
        <f t="shared" si="11"/>
        <v>6.6645637043079436E-2</v>
      </c>
    </row>
    <row r="68" spans="1:16" ht="14.4" thickBot="1" x14ac:dyDescent="0.35">
      <c r="A68" s="421" t="s">
        <v>1</v>
      </c>
      <c r="B68" s="258">
        <f t="shared" ref="B68:O68" si="12">SUM(B53:B67)</f>
        <v>41.12</v>
      </c>
      <c r="C68" s="258">
        <f t="shared" si="12"/>
        <v>31.9</v>
      </c>
      <c r="D68" s="258">
        <f t="shared" si="12"/>
        <v>23.68</v>
      </c>
      <c r="E68" s="258">
        <f t="shared" si="12"/>
        <v>33.36</v>
      </c>
      <c r="F68" s="258">
        <f t="shared" si="12"/>
        <v>62.06</v>
      </c>
      <c r="G68" s="258">
        <f t="shared" si="12"/>
        <v>4696.17</v>
      </c>
      <c r="H68" s="258">
        <f t="shared" si="12"/>
        <v>3488.2700000000004</v>
      </c>
      <c r="I68" s="258">
        <f t="shared" si="12"/>
        <v>122.85</v>
      </c>
      <c r="J68" s="258">
        <f t="shared" si="12"/>
        <v>7803.6699999999983</v>
      </c>
      <c r="K68" s="258">
        <f t="shared" si="12"/>
        <v>233.38000000000002</v>
      </c>
      <c r="L68" s="258">
        <f t="shared" si="12"/>
        <v>55.489999999999995</v>
      </c>
      <c r="M68" s="258">
        <f t="shared" si="12"/>
        <v>110.65</v>
      </c>
      <c r="N68" s="262">
        <f t="shared" si="12"/>
        <v>447.80999999999995</v>
      </c>
      <c r="O68" s="263">
        <f t="shared" si="12"/>
        <v>17150.41</v>
      </c>
      <c r="P68" s="442">
        <v>100</v>
      </c>
    </row>
    <row r="69" spans="1:16" x14ac:dyDescent="0.3">
      <c r="A69" s="427" t="s">
        <v>283</v>
      </c>
      <c r="B69" s="433">
        <f>B68*100/$O68</f>
        <v>0.23976103195200582</v>
      </c>
      <c r="C69" s="433">
        <f t="shared" ref="C69:N69" si="13">C68*100/$O68</f>
        <v>0.18600138422346754</v>
      </c>
      <c r="D69" s="433">
        <f t="shared" si="13"/>
        <v>0.13807250089064926</v>
      </c>
      <c r="E69" s="433">
        <f t="shared" si="13"/>
        <v>0.19451430024121871</v>
      </c>
      <c r="F69" s="433">
        <f t="shared" si="13"/>
        <v>0.3618572383983823</v>
      </c>
      <c r="G69" s="433">
        <f t="shared" si="13"/>
        <v>27.382260832248324</v>
      </c>
      <c r="H69" s="433">
        <f t="shared" si="13"/>
        <v>20.339280518658157</v>
      </c>
      <c r="I69" s="433">
        <f t="shared" si="13"/>
        <v>0.71630940601420023</v>
      </c>
      <c r="J69" s="433">
        <f t="shared" si="13"/>
        <v>45.50136119194817</v>
      </c>
      <c r="K69" s="433">
        <f t="shared" si="13"/>
        <v>1.3607837946731305</v>
      </c>
      <c r="L69" s="433">
        <f t="shared" si="13"/>
        <v>0.32354911631850197</v>
      </c>
      <c r="M69" s="433">
        <f t="shared" si="13"/>
        <v>0.64517408038641644</v>
      </c>
      <c r="N69" s="433">
        <f t="shared" si="13"/>
        <v>2.6110746040473662</v>
      </c>
      <c r="O69" s="434">
        <v>100</v>
      </c>
      <c r="P69" s="418"/>
    </row>
    <row r="70" spans="1:16" x14ac:dyDescent="0.3">
      <c r="A70" s="15" t="s">
        <v>284</v>
      </c>
      <c r="B70" s="11"/>
      <c r="C70" s="423" t="s">
        <v>535</v>
      </c>
    </row>
    <row r="71" spans="1:16" ht="14.4" thickBot="1" x14ac:dyDescent="0.35">
      <c r="G71" s="17"/>
      <c r="H71" s="17"/>
      <c r="I71" s="17"/>
      <c r="J71" s="17"/>
      <c r="K71" s="17"/>
      <c r="L71" s="17"/>
      <c r="M71" s="17"/>
      <c r="N71" s="17"/>
      <c r="O71" s="17"/>
    </row>
    <row r="72" spans="1:16" ht="14.4" thickBot="1" x14ac:dyDescent="0.35">
      <c r="A72" s="782" t="s">
        <v>279</v>
      </c>
      <c r="B72" s="783"/>
      <c r="C72" s="783"/>
      <c r="D72" s="783"/>
      <c r="E72" s="783"/>
      <c r="F72" s="783"/>
      <c r="G72" s="783"/>
      <c r="H72" s="783"/>
      <c r="I72" s="784"/>
      <c r="J72" s="18"/>
      <c r="L72" s="18"/>
      <c r="M72" s="18"/>
      <c r="N72" s="18"/>
      <c r="O72" s="18"/>
    </row>
    <row r="73" spans="1:16" ht="27" customHeight="1" thickBot="1" x14ac:dyDescent="0.35">
      <c r="A73" s="142" t="s">
        <v>15</v>
      </c>
      <c r="B73" s="66" t="s">
        <v>178</v>
      </c>
      <c r="C73" s="66" t="s">
        <v>102</v>
      </c>
      <c r="D73" s="66" t="s">
        <v>103</v>
      </c>
      <c r="E73" s="66" t="s">
        <v>106</v>
      </c>
      <c r="F73" s="66" t="s">
        <v>235</v>
      </c>
      <c r="G73" s="67" t="s">
        <v>236</v>
      </c>
      <c r="H73" s="114" t="s">
        <v>1</v>
      </c>
      <c r="I73" s="417" t="s">
        <v>283</v>
      </c>
      <c r="J73" s="29"/>
    </row>
    <row r="74" spans="1:16" x14ac:dyDescent="0.3">
      <c r="A74" s="42" t="s">
        <v>219</v>
      </c>
      <c r="B74" s="245">
        <v>0</v>
      </c>
      <c r="C74" s="245">
        <v>0</v>
      </c>
      <c r="D74" s="245">
        <v>0</v>
      </c>
      <c r="E74" s="245">
        <v>0</v>
      </c>
      <c r="F74" s="245">
        <v>0</v>
      </c>
      <c r="G74" s="264">
        <v>0</v>
      </c>
      <c r="H74" s="462">
        <f t="shared" ref="H74:H88" si="14">SUM(B74:G74)</f>
        <v>0</v>
      </c>
      <c r="I74" s="463">
        <f>H74*100/H$89</f>
        <v>0</v>
      </c>
      <c r="J74" s="235"/>
    </row>
    <row r="75" spans="1:16" x14ac:dyDescent="0.3">
      <c r="A75" s="44" t="s">
        <v>220</v>
      </c>
      <c r="B75" s="238">
        <v>0</v>
      </c>
      <c r="C75" s="238">
        <v>0</v>
      </c>
      <c r="D75" s="238">
        <v>0</v>
      </c>
      <c r="E75" s="238">
        <v>0</v>
      </c>
      <c r="F75" s="238">
        <v>0</v>
      </c>
      <c r="G75" s="260">
        <v>0</v>
      </c>
      <c r="H75" s="462">
        <f t="shared" si="14"/>
        <v>0</v>
      </c>
      <c r="I75" s="464">
        <f t="shared" ref="I75:I88" si="15">H75*100/H$89</f>
        <v>0</v>
      </c>
      <c r="J75" s="235"/>
    </row>
    <row r="76" spans="1:16" x14ac:dyDescent="0.3">
      <c r="A76" s="44" t="s">
        <v>221</v>
      </c>
      <c r="B76" s="238">
        <v>0</v>
      </c>
      <c r="C76" s="238">
        <v>0</v>
      </c>
      <c r="D76" s="238">
        <v>0</v>
      </c>
      <c r="E76" s="238">
        <v>0</v>
      </c>
      <c r="F76" s="238">
        <v>0</v>
      </c>
      <c r="G76" s="260">
        <v>0</v>
      </c>
      <c r="H76" s="462">
        <f t="shared" si="14"/>
        <v>0</v>
      </c>
      <c r="I76" s="464">
        <f t="shared" si="15"/>
        <v>0</v>
      </c>
      <c r="J76" s="235"/>
    </row>
    <row r="77" spans="1:16" x14ac:dyDescent="0.3">
      <c r="A77" s="44" t="s">
        <v>222</v>
      </c>
      <c r="B77" s="238">
        <v>0</v>
      </c>
      <c r="C77" s="238">
        <v>0</v>
      </c>
      <c r="D77" s="238">
        <v>0</v>
      </c>
      <c r="E77" s="238">
        <v>0</v>
      </c>
      <c r="F77" s="238">
        <v>0</v>
      </c>
      <c r="G77" s="260">
        <v>0</v>
      </c>
      <c r="H77" s="462">
        <f t="shared" si="14"/>
        <v>0</v>
      </c>
      <c r="I77" s="464">
        <f t="shared" si="15"/>
        <v>0</v>
      </c>
      <c r="J77" s="235"/>
    </row>
    <row r="78" spans="1:16" x14ac:dyDescent="0.3">
      <c r="A78" s="44" t="s">
        <v>223</v>
      </c>
      <c r="B78" s="238">
        <v>0</v>
      </c>
      <c r="C78" s="238">
        <v>44.33</v>
      </c>
      <c r="D78" s="238">
        <v>0</v>
      </c>
      <c r="E78" s="238">
        <v>0</v>
      </c>
      <c r="F78" s="238">
        <v>0</v>
      </c>
      <c r="G78" s="260">
        <v>0</v>
      </c>
      <c r="H78" s="462">
        <f t="shared" si="14"/>
        <v>44.33</v>
      </c>
      <c r="I78" s="465">
        <f t="shared" si="15"/>
        <v>5.1297866099030455E-2</v>
      </c>
      <c r="J78" s="235"/>
    </row>
    <row r="79" spans="1:16" x14ac:dyDescent="0.3">
      <c r="A79" s="44" t="s">
        <v>224</v>
      </c>
      <c r="B79" s="238">
        <v>0</v>
      </c>
      <c r="C79" s="238">
        <v>1281.52</v>
      </c>
      <c r="D79" s="238">
        <v>0</v>
      </c>
      <c r="E79" s="238">
        <v>0</v>
      </c>
      <c r="F79" s="238">
        <v>57.99</v>
      </c>
      <c r="G79" s="260">
        <v>22.4</v>
      </c>
      <c r="H79" s="462">
        <f t="shared" si="14"/>
        <v>1361.91</v>
      </c>
      <c r="I79" s="465">
        <f t="shared" si="15"/>
        <v>1.5759773701540845</v>
      </c>
      <c r="J79" s="235"/>
    </row>
    <row r="80" spans="1:16" x14ac:dyDescent="0.3">
      <c r="A80" s="44" t="s">
        <v>225</v>
      </c>
      <c r="B80" s="238">
        <v>0</v>
      </c>
      <c r="C80" s="238">
        <v>377.13</v>
      </c>
      <c r="D80" s="238">
        <v>0</v>
      </c>
      <c r="E80" s="238">
        <v>0</v>
      </c>
      <c r="F80" s="238">
        <v>0</v>
      </c>
      <c r="G80" s="260">
        <v>0</v>
      </c>
      <c r="H80" s="462">
        <f t="shared" si="14"/>
        <v>377.13</v>
      </c>
      <c r="I80" s="465">
        <f t="shared" si="15"/>
        <v>0.43640794590406845</v>
      </c>
      <c r="J80" s="235"/>
    </row>
    <row r="81" spans="1:10" x14ac:dyDescent="0.3">
      <c r="A81" s="44" t="s">
        <v>226</v>
      </c>
      <c r="B81" s="238">
        <v>0</v>
      </c>
      <c r="C81" s="238">
        <v>1069.52</v>
      </c>
      <c r="D81" s="238">
        <v>0</v>
      </c>
      <c r="E81" s="238">
        <v>0</v>
      </c>
      <c r="F81" s="238">
        <v>1185.49</v>
      </c>
      <c r="G81" s="260">
        <v>28.89</v>
      </c>
      <c r="H81" s="462">
        <f t="shared" si="14"/>
        <v>2283.9</v>
      </c>
      <c r="I81" s="465">
        <f t="shared" si="15"/>
        <v>2.6428873535658841</v>
      </c>
      <c r="J81" s="235"/>
    </row>
    <row r="82" spans="1:10" x14ac:dyDescent="0.3">
      <c r="A82" s="44" t="s">
        <v>227</v>
      </c>
      <c r="B82" s="238">
        <v>0</v>
      </c>
      <c r="C82" s="238">
        <v>2035.91</v>
      </c>
      <c r="D82" s="238">
        <v>483.27</v>
      </c>
      <c r="E82" s="238">
        <v>3.83</v>
      </c>
      <c r="F82" s="238">
        <v>12721.47</v>
      </c>
      <c r="G82" s="260">
        <v>948.04</v>
      </c>
      <c r="H82" s="462">
        <f t="shared" si="14"/>
        <v>16192.52</v>
      </c>
      <c r="I82" s="465">
        <f t="shared" si="15"/>
        <v>18.73768830962943</v>
      </c>
      <c r="J82" s="235"/>
    </row>
    <row r="83" spans="1:10" x14ac:dyDescent="0.3">
      <c r="A83" s="44" t="s">
        <v>228</v>
      </c>
      <c r="B83" s="238">
        <v>26.7</v>
      </c>
      <c r="C83" s="238">
        <v>14571.74</v>
      </c>
      <c r="D83" s="238">
        <v>8036.24</v>
      </c>
      <c r="E83" s="238">
        <v>50.81</v>
      </c>
      <c r="F83" s="238">
        <v>22837.91</v>
      </c>
      <c r="G83" s="260">
        <v>16.809999999999999</v>
      </c>
      <c r="H83" s="462">
        <f t="shared" si="14"/>
        <v>45540.21</v>
      </c>
      <c r="I83" s="465">
        <f t="shared" si="15"/>
        <v>52.698299000715714</v>
      </c>
      <c r="J83" s="235"/>
    </row>
    <row r="84" spans="1:10" x14ac:dyDescent="0.3">
      <c r="A84" s="44" t="s">
        <v>229</v>
      </c>
      <c r="B84" s="238">
        <v>0</v>
      </c>
      <c r="C84" s="238">
        <v>5316.73</v>
      </c>
      <c r="D84" s="238">
        <v>3375.2</v>
      </c>
      <c r="E84" s="238">
        <v>4.8</v>
      </c>
      <c r="F84" s="238">
        <v>7542.46</v>
      </c>
      <c r="G84" s="260">
        <v>68.33</v>
      </c>
      <c r="H84" s="462">
        <f t="shared" si="14"/>
        <v>16307.519999999999</v>
      </c>
      <c r="I84" s="465">
        <f t="shared" si="15"/>
        <v>18.870764208600519</v>
      </c>
      <c r="J84" s="235"/>
    </row>
    <row r="85" spans="1:10" x14ac:dyDescent="0.3">
      <c r="A85" s="44" t="s">
        <v>230</v>
      </c>
      <c r="B85" s="238">
        <v>0</v>
      </c>
      <c r="C85" s="238">
        <v>199.48</v>
      </c>
      <c r="D85" s="238">
        <v>1390.91</v>
      </c>
      <c r="E85" s="238">
        <v>111.2</v>
      </c>
      <c r="F85" s="238">
        <v>607.82000000000005</v>
      </c>
      <c r="G85" s="260">
        <v>181.4</v>
      </c>
      <c r="H85" s="462">
        <f t="shared" si="14"/>
        <v>2490.8100000000004</v>
      </c>
      <c r="I85" s="465">
        <f t="shared" si="15"/>
        <v>2.8823198253581332</v>
      </c>
      <c r="J85" s="235"/>
    </row>
    <row r="86" spans="1:10" x14ac:dyDescent="0.3">
      <c r="A86" s="44" t="s">
        <v>231</v>
      </c>
      <c r="B86" s="238">
        <v>0</v>
      </c>
      <c r="C86" s="238">
        <v>1318.2</v>
      </c>
      <c r="D86" s="238">
        <v>366.17</v>
      </c>
      <c r="E86" s="238">
        <v>6.6</v>
      </c>
      <c r="F86" s="238">
        <v>107.33</v>
      </c>
      <c r="G86" s="260">
        <v>8.7200000000000006</v>
      </c>
      <c r="H86" s="462">
        <f t="shared" si="14"/>
        <v>1807.02</v>
      </c>
      <c r="I86" s="465">
        <f t="shared" si="15"/>
        <v>2.0910505300760209</v>
      </c>
      <c r="J86" s="235"/>
    </row>
    <row r="87" spans="1:10" x14ac:dyDescent="0.3">
      <c r="A87" s="44" t="s">
        <v>232</v>
      </c>
      <c r="B87" s="238">
        <v>0</v>
      </c>
      <c r="C87" s="238">
        <v>0</v>
      </c>
      <c r="D87" s="238">
        <v>0</v>
      </c>
      <c r="E87" s="238">
        <v>0</v>
      </c>
      <c r="F87" s="238">
        <v>0</v>
      </c>
      <c r="G87" s="260">
        <v>0</v>
      </c>
      <c r="H87" s="462">
        <f t="shared" si="14"/>
        <v>0</v>
      </c>
      <c r="I87" s="464">
        <f t="shared" si="15"/>
        <v>0</v>
      </c>
      <c r="J87" s="235"/>
    </row>
    <row r="88" spans="1:10" ht="14.4" thickBot="1" x14ac:dyDescent="0.35">
      <c r="A88" s="46" t="s">
        <v>233</v>
      </c>
      <c r="B88" s="257">
        <v>0</v>
      </c>
      <c r="C88" s="257">
        <v>0</v>
      </c>
      <c r="D88" s="257">
        <v>0</v>
      </c>
      <c r="E88" s="257">
        <v>0</v>
      </c>
      <c r="F88" s="257">
        <v>0</v>
      </c>
      <c r="G88" s="266">
        <v>11.5</v>
      </c>
      <c r="H88" s="462">
        <f t="shared" si="14"/>
        <v>11.5</v>
      </c>
      <c r="I88" s="466">
        <f t="shared" si="15"/>
        <v>1.3307589897109185E-2</v>
      </c>
      <c r="J88" s="235"/>
    </row>
    <row r="89" spans="1:10" ht="14.4" thickBot="1" x14ac:dyDescent="0.35">
      <c r="A89" s="421" t="s">
        <v>1</v>
      </c>
      <c r="B89" s="250">
        <f t="shared" ref="B89:H89" si="16">SUM(B74:B88)</f>
        <v>26.7</v>
      </c>
      <c r="C89" s="250">
        <f t="shared" si="16"/>
        <v>26214.560000000001</v>
      </c>
      <c r="D89" s="250">
        <f t="shared" si="16"/>
        <v>13651.789999999999</v>
      </c>
      <c r="E89" s="250">
        <f t="shared" si="16"/>
        <v>177.23999999999998</v>
      </c>
      <c r="F89" s="250">
        <f t="shared" si="16"/>
        <v>45060.47</v>
      </c>
      <c r="G89" s="267">
        <f t="shared" si="16"/>
        <v>1286.0899999999999</v>
      </c>
      <c r="H89" s="253">
        <f t="shared" si="16"/>
        <v>86416.85</v>
      </c>
      <c r="I89" s="467">
        <v>100</v>
      </c>
      <c r="J89" s="236"/>
    </row>
    <row r="90" spans="1:10" x14ac:dyDescent="0.3">
      <c r="A90" s="427" t="s">
        <v>283</v>
      </c>
      <c r="B90" s="428">
        <f>B89*100/$H89</f>
        <v>3.0896752195896979E-2</v>
      </c>
      <c r="C90" s="428">
        <f t="shared" ref="C90:G90" si="17">C89*100/$H89</f>
        <v>30.335009896796745</v>
      </c>
      <c r="D90" s="428">
        <f t="shared" si="17"/>
        <v>15.797601972300539</v>
      </c>
      <c r="E90" s="428">
        <f t="shared" si="17"/>
        <v>0.20509888985770711</v>
      </c>
      <c r="F90" s="428">
        <f t="shared" si="17"/>
        <v>52.143152637477527</v>
      </c>
      <c r="G90" s="428">
        <f t="shared" si="17"/>
        <v>1.4882398513715782</v>
      </c>
      <c r="H90" s="430">
        <v>100</v>
      </c>
      <c r="I90" s="520"/>
      <c r="J90" s="236"/>
    </row>
    <row r="91" spans="1:10" x14ac:dyDescent="0.3">
      <c r="A91" s="15" t="s">
        <v>284</v>
      </c>
      <c r="B91" s="11"/>
      <c r="I91" s="17"/>
      <c r="J91" s="17"/>
    </row>
    <row r="92" spans="1:10" ht="14.4" thickBot="1" x14ac:dyDescent="0.35"/>
    <row r="93" spans="1:10" ht="26.25" customHeight="1" thickBot="1" x14ac:dyDescent="0.35">
      <c r="A93" s="792" t="s">
        <v>280</v>
      </c>
      <c r="B93" s="793"/>
      <c r="C93" s="833"/>
    </row>
    <row r="94" spans="1:10" ht="14.4" thickBot="1" x14ac:dyDescent="0.35">
      <c r="A94" s="782" t="s">
        <v>31</v>
      </c>
      <c r="B94" s="784"/>
      <c r="C94" s="133" t="s">
        <v>240</v>
      </c>
    </row>
    <row r="95" spans="1:10" x14ac:dyDescent="0.3">
      <c r="A95" s="844" t="s">
        <v>65</v>
      </c>
      <c r="B95" s="845"/>
      <c r="C95" s="268">
        <v>41.12</v>
      </c>
    </row>
    <row r="96" spans="1:10" x14ac:dyDescent="0.3">
      <c r="A96" s="836" t="s">
        <v>450</v>
      </c>
      <c r="B96" s="837"/>
      <c r="C96" s="269">
        <v>31.9</v>
      </c>
    </row>
    <row r="97" spans="1:3" x14ac:dyDescent="0.3">
      <c r="A97" s="836" t="s">
        <v>442</v>
      </c>
      <c r="B97" s="837"/>
      <c r="C97" s="269">
        <v>23.68</v>
      </c>
    </row>
    <row r="98" spans="1:3" x14ac:dyDescent="0.3">
      <c r="A98" s="836" t="s">
        <v>238</v>
      </c>
      <c r="B98" s="837"/>
      <c r="C98" s="269">
        <v>33.36</v>
      </c>
    </row>
    <row r="99" spans="1:3" x14ac:dyDescent="0.3">
      <c r="A99" s="836" t="s">
        <v>234</v>
      </c>
      <c r="B99" s="837"/>
      <c r="C99" s="269">
        <v>62.06</v>
      </c>
    </row>
    <row r="100" spans="1:3" ht="12.75" customHeight="1" x14ac:dyDescent="0.3">
      <c r="A100" s="836" t="s">
        <v>102</v>
      </c>
      <c r="B100" s="837"/>
      <c r="C100" s="269">
        <v>30910.73</v>
      </c>
    </row>
    <row r="101" spans="1:3" x14ac:dyDescent="0.3">
      <c r="A101" s="836" t="s">
        <v>103</v>
      </c>
      <c r="B101" s="837"/>
      <c r="C101" s="269">
        <v>17140.060000000001</v>
      </c>
    </row>
    <row r="102" spans="1:3" x14ac:dyDescent="0.3">
      <c r="A102" s="836" t="s">
        <v>106</v>
      </c>
      <c r="B102" s="837"/>
      <c r="C102" s="269">
        <v>300.08999999999997</v>
      </c>
    </row>
    <row r="103" spans="1:3" x14ac:dyDescent="0.3">
      <c r="A103" s="836" t="s">
        <v>235</v>
      </c>
      <c r="B103" s="837"/>
      <c r="C103" s="269">
        <v>52864.14</v>
      </c>
    </row>
    <row r="104" spans="1:3" ht="13.5" customHeight="1" x14ac:dyDescent="0.3">
      <c r="A104" s="836" t="s">
        <v>239</v>
      </c>
      <c r="B104" s="837"/>
      <c r="C104" s="269">
        <v>233.38</v>
      </c>
    </row>
    <row r="105" spans="1:3" x14ac:dyDescent="0.3">
      <c r="A105" s="836" t="s">
        <v>178</v>
      </c>
      <c r="B105" s="837"/>
      <c r="C105" s="269">
        <v>82.19</v>
      </c>
    </row>
    <row r="106" spans="1:3" x14ac:dyDescent="0.3">
      <c r="A106" s="778" t="s">
        <v>534</v>
      </c>
      <c r="B106" s="810"/>
      <c r="C106" s="269">
        <v>110.65</v>
      </c>
    </row>
    <row r="107" spans="1:3" ht="14.4" thickBot="1" x14ac:dyDescent="0.35">
      <c r="A107" s="818" t="s">
        <v>236</v>
      </c>
      <c r="B107" s="823"/>
      <c r="C107" s="270">
        <v>1733.9</v>
      </c>
    </row>
    <row r="108" spans="1:3" ht="14.4" thickBot="1" x14ac:dyDescent="0.35">
      <c r="A108" s="838" t="s">
        <v>237</v>
      </c>
      <c r="B108" s="839"/>
      <c r="C108" s="253">
        <f>SUM(C95:C107)</f>
        <v>103567.26</v>
      </c>
    </row>
    <row r="109" spans="1:3" x14ac:dyDescent="0.3">
      <c r="A109" s="15" t="s">
        <v>284</v>
      </c>
      <c r="B109" s="11"/>
      <c r="C109" s="423" t="s">
        <v>535</v>
      </c>
    </row>
  </sheetData>
  <mergeCells count="38">
    <mergeCell ref="A2:J2"/>
    <mergeCell ref="K2:L3"/>
    <mergeCell ref="H3:J3"/>
    <mergeCell ref="N2:Q3"/>
    <mergeCell ref="P4:P5"/>
    <mergeCell ref="Q4:Q5"/>
    <mergeCell ref="E4:F4"/>
    <mergeCell ref="G4:G5"/>
    <mergeCell ref="M2:M5"/>
    <mergeCell ref="H4:I4"/>
    <mergeCell ref="J4:J5"/>
    <mergeCell ref="O4:O5"/>
    <mergeCell ref="K4:L4"/>
    <mergeCell ref="N4:N5"/>
    <mergeCell ref="B4:C4"/>
    <mergeCell ref="D4:D5"/>
    <mergeCell ref="A97:B97"/>
    <mergeCell ref="A94:B94"/>
    <mergeCell ref="A95:B95"/>
    <mergeCell ref="A30:E30"/>
    <mergeCell ref="A93:C93"/>
    <mergeCell ref="A96:B96"/>
    <mergeCell ref="A3:A5"/>
    <mergeCell ref="B3:D3"/>
    <mergeCell ref="E3:G3"/>
    <mergeCell ref="A108:B108"/>
    <mergeCell ref="A99:B99"/>
    <mergeCell ref="A100:B100"/>
    <mergeCell ref="A101:B101"/>
    <mergeCell ref="A102:B102"/>
    <mergeCell ref="A103:B103"/>
    <mergeCell ref="A104:B104"/>
    <mergeCell ref="A51:P51"/>
    <mergeCell ref="A72:I72"/>
    <mergeCell ref="A105:B105"/>
    <mergeCell ref="A106:B106"/>
    <mergeCell ref="A107:B107"/>
    <mergeCell ref="A98:B98"/>
  </mergeCells>
  <pageMargins left="0.75" right="0.75" top="1" bottom="1" header="0" footer="0"/>
  <pageSetup scale="66" orientation="landscape" horizontalDpi="300" verticalDpi="300" r:id="rId1"/>
  <headerFooter alignWithMargins="0"/>
  <ignoredErrors>
    <ignoredError sqref="M20:M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88"/>
  <sheetViews>
    <sheetView showGridLines="0" workbookViewId="0">
      <selection activeCell="F5" sqref="F5"/>
    </sheetView>
  </sheetViews>
  <sheetFormatPr baseColWidth="10" defaultColWidth="11.44140625" defaultRowHeight="13.8" x14ac:dyDescent="0.3"/>
  <cols>
    <col min="1" max="1" width="15.33203125" style="10" customWidth="1"/>
    <col min="2" max="4" width="11.44140625" style="10"/>
    <col min="5" max="5" width="9.6640625" style="10" customWidth="1"/>
    <col min="6" max="6" width="8.6640625" style="10" customWidth="1"/>
    <col min="7" max="7" width="8.88671875" style="10" customWidth="1"/>
    <col min="8" max="8" width="14.44140625" style="10" customWidth="1"/>
    <col min="9" max="9" width="11.88671875" style="10" customWidth="1"/>
    <col min="10" max="10" width="10" style="10" customWidth="1"/>
    <col min="11" max="11" width="9.33203125" style="10" customWidth="1"/>
    <col min="12" max="12" width="10.109375" style="10" customWidth="1"/>
    <col min="13" max="14" width="8.44140625" style="10" customWidth="1"/>
    <col min="15" max="15" width="12.109375" style="10" customWidth="1"/>
    <col min="16" max="16" width="7.88671875" style="10" customWidth="1"/>
    <col min="17" max="16384" width="11.44140625" style="10"/>
  </cols>
  <sheetData>
    <row r="1" spans="1:15" ht="14.4" thickBot="1" x14ac:dyDescent="0.35"/>
    <row r="2" spans="1:15" ht="15" customHeight="1" thickBot="1" x14ac:dyDescent="0.35">
      <c r="A2" s="782" t="s">
        <v>523</v>
      </c>
      <c r="B2" s="783"/>
      <c r="C2" s="783"/>
      <c r="D2" s="783"/>
      <c r="E2" s="783"/>
      <c r="F2" s="784"/>
      <c r="H2" s="782" t="s">
        <v>364</v>
      </c>
      <c r="I2" s="783"/>
      <c r="J2" s="783"/>
      <c r="K2" s="783"/>
      <c r="L2" s="783"/>
      <c r="M2" s="784"/>
      <c r="N2" s="284"/>
      <c r="O2" s="284"/>
    </row>
    <row r="3" spans="1:15" ht="24.6" thickBot="1" x14ac:dyDescent="0.35">
      <c r="A3" s="409" t="s">
        <v>15</v>
      </c>
      <c r="B3" s="76" t="s">
        <v>270</v>
      </c>
      <c r="C3" s="76" t="s">
        <v>506</v>
      </c>
      <c r="D3" s="77" t="s">
        <v>526</v>
      </c>
      <c r="E3" s="410" t="s">
        <v>237</v>
      </c>
      <c r="F3" s="417" t="s">
        <v>283</v>
      </c>
      <c r="H3" s="75" t="s">
        <v>15</v>
      </c>
      <c r="I3" s="76" t="s">
        <v>3</v>
      </c>
      <c r="J3" s="76" t="s">
        <v>509</v>
      </c>
      <c r="K3" s="150" t="s">
        <v>526</v>
      </c>
      <c r="L3" s="255" t="s">
        <v>1</v>
      </c>
      <c r="M3" s="417" t="s">
        <v>283</v>
      </c>
      <c r="N3" s="447"/>
      <c r="O3" s="447"/>
    </row>
    <row r="4" spans="1:15" x14ac:dyDescent="0.3">
      <c r="A4" s="42" t="s">
        <v>219</v>
      </c>
      <c r="B4" s="245">
        <v>28.75</v>
      </c>
      <c r="C4" s="272">
        <v>0</v>
      </c>
      <c r="D4" s="275">
        <v>0</v>
      </c>
      <c r="E4" s="450">
        <f>SUM(B4:D4)</f>
        <v>28.75</v>
      </c>
      <c r="F4" s="453">
        <f>E4*100/E$19</f>
        <v>0.43501549411707746</v>
      </c>
      <c r="H4" s="31" t="s">
        <v>219</v>
      </c>
      <c r="I4" s="245">
        <v>0</v>
      </c>
      <c r="J4" s="238">
        <v>0</v>
      </c>
      <c r="K4" s="238">
        <v>0</v>
      </c>
      <c r="L4" s="456">
        <f t="shared" ref="L4:L18" si="0">SUM(I4:K4)</f>
        <v>0</v>
      </c>
      <c r="M4" s="461">
        <f>L4*100/L$19</f>
        <v>0</v>
      </c>
      <c r="N4" s="448"/>
      <c r="O4" s="448"/>
    </row>
    <row r="5" spans="1:15" x14ac:dyDescent="0.3">
      <c r="A5" s="44" t="s">
        <v>220</v>
      </c>
      <c r="B5" s="238">
        <v>0</v>
      </c>
      <c r="C5" s="241">
        <v>0</v>
      </c>
      <c r="D5" s="408">
        <v>0</v>
      </c>
      <c r="E5" s="450">
        <f>SUM(B5:D5)</f>
        <v>0</v>
      </c>
      <c r="F5" s="461">
        <f t="shared" ref="F5:F18" si="1">E5*100/E$19</f>
        <v>0</v>
      </c>
      <c r="H5" s="34" t="s">
        <v>220</v>
      </c>
      <c r="I5" s="238">
        <v>0</v>
      </c>
      <c r="J5" s="238">
        <v>0</v>
      </c>
      <c r="K5" s="238">
        <v>0</v>
      </c>
      <c r="L5" s="456">
        <f t="shared" si="0"/>
        <v>0</v>
      </c>
      <c r="M5" s="461">
        <f t="shared" ref="M5:M18" si="2">L5*100/L$19</f>
        <v>0</v>
      </c>
      <c r="N5" s="448"/>
      <c r="O5" s="448"/>
    </row>
    <row r="6" spans="1:15" x14ac:dyDescent="0.3">
      <c r="A6" s="44" t="s">
        <v>221</v>
      </c>
      <c r="B6" s="238">
        <v>20</v>
      </c>
      <c r="C6" s="241">
        <v>0</v>
      </c>
      <c r="D6" s="408">
        <v>0</v>
      </c>
      <c r="E6" s="450">
        <f t="shared" ref="E6:E17" si="3">SUM(B6:D6)</f>
        <v>20</v>
      </c>
      <c r="F6" s="454">
        <f t="shared" si="1"/>
        <v>0.30261947416840174</v>
      </c>
      <c r="H6" s="34" t="s">
        <v>221</v>
      </c>
      <c r="I6" s="238">
        <v>0</v>
      </c>
      <c r="J6" s="238">
        <v>0</v>
      </c>
      <c r="K6" s="238">
        <v>0</v>
      </c>
      <c r="L6" s="456">
        <f t="shared" si="0"/>
        <v>0</v>
      </c>
      <c r="M6" s="461">
        <f t="shared" si="2"/>
        <v>0</v>
      </c>
      <c r="N6" s="448"/>
      <c r="O6" s="448"/>
    </row>
    <row r="7" spans="1:15" x14ac:dyDescent="0.3">
      <c r="A7" s="44" t="s">
        <v>222</v>
      </c>
      <c r="B7" s="238">
        <v>60.19</v>
      </c>
      <c r="C7" s="241">
        <v>0</v>
      </c>
      <c r="D7" s="408">
        <v>0</v>
      </c>
      <c r="E7" s="450">
        <f t="shared" si="3"/>
        <v>60.19</v>
      </c>
      <c r="F7" s="454">
        <f t="shared" si="1"/>
        <v>0.91073330750980497</v>
      </c>
      <c r="H7" s="34" t="s">
        <v>222</v>
      </c>
      <c r="I7" s="238">
        <v>0</v>
      </c>
      <c r="J7" s="238">
        <v>0</v>
      </c>
      <c r="K7" s="238">
        <v>0</v>
      </c>
      <c r="L7" s="456">
        <f t="shared" si="0"/>
        <v>0</v>
      </c>
      <c r="M7" s="461">
        <f t="shared" si="2"/>
        <v>0</v>
      </c>
      <c r="N7" s="448"/>
      <c r="O7" s="448"/>
    </row>
    <row r="8" spans="1:15" x14ac:dyDescent="0.3">
      <c r="A8" s="44" t="s">
        <v>223</v>
      </c>
      <c r="B8" s="238">
        <v>54.9</v>
      </c>
      <c r="C8" s="241">
        <v>0</v>
      </c>
      <c r="D8" s="408">
        <v>0</v>
      </c>
      <c r="E8" s="450">
        <f t="shared" si="3"/>
        <v>54.9</v>
      </c>
      <c r="F8" s="454">
        <f t="shared" si="1"/>
        <v>0.8306904565922627</v>
      </c>
      <c r="H8" s="34" t="s">
        <v>223</v>
      </c>
      <c r="I8" s="238">
        <v>0</v>
      </c>
      <c r="J8" s="238">
        <v>0</v>
      </c>
      <c r="K8" s="238">
        <v>0</v>
      </c>
      <c r="L8" s="456">
        <f t="shared" si="0"/>
        <v>0</v>
      </c>
      <c r="M8" s="461">
        <f t="shared" si="2"/>
        <v>0</v>
      </c>
      <c r="N8" s="448"/>
      <c r="O8" s="448"/>
    </row>
    <row r="9" spans="1:15" x14ac:dyDescent="0.3">
      <c r="A9" s="44" t="s">
        <v>224</v>
      </c>
      <c r="B9" s="238">
        <v>10.36</v>
      </c>
      <c r="C9" s="238">
        <v>207.41</v>
      </c>
      <c r="D9" s="408">
        <v>0</v>
      </c>
      <c r="E9" s="450">
        <f t="shared" si="3"/>
        <v>217.76999999999998</v>
      </c>
      <c r="F9" s="454">
        <f t="shared" si="1"/>
        <v>3.2950721444826421</v>
      </c>
      <c r="H9" s="34" t="s">
        <v>224</v>
      </c>
      <c r="I9" s="238">
        <v>39.340000000000003</v>
      </c>
      <c r="J9" s="238">
        <v>1911.64</v>
      </c>
      <c r="K9" s="238">
        <v>0</v>
      </c>
      <c r="L9" s="456">
        <f t="shared" si="0"/>
        <v>1950.98</v>
      </c>
      <c r="M9" s="454">
        <f t="shared" si="2"/>
        <v>2.1987523445803698</v>
      </c>
      <c r="N9" s="448"/>
      <c r="O9" s="448"/>
    </row>
    <row r="10" spans="1:15" x14ac:dyDescent="0.3">
      <c r="A10" s="44" t="s">
        <v>225</v>
      </c>
      <c r="B10" s="238">
        <v>50.65</v>
      </c>
      <c r="C10" s="238">
        <v>11.13</v>
      </c>
      <c r="D10" s="408">
        <v>0</v>
      </c>
      <c r="E10" s="450">
        <f t="shared" si="3"/>
        <v>61.78</v>
      </c>
      <c r="F10" s="454">
        <f t="shared" si="1"/>
        <v>0.93479155570619288</v>
      </c>
      <c r="H10" s="34" t="s">
        <v>225</v>
      </c>
      <c r="I10" s="238">
        <v>1.75</v>
      </c>
      <c r="J10" s="238">
        <v>169.26</v>
      </c>
      <c r="K10" s="238">
        <v>0</v>
      </c>
      <c r="L10" s="456">
        <f t="shared" si="0"/>
        <v>171.01</v>
      </c>
      <c r="M10" s="454">
        <f t="shared" si="2"/>
        <v>0.19272808457630988</v>
      </c>
      <c r="N10" s="448"/>
      <c r="O10" s="448"/>
    </row>
    <row r="11" spans="1:15" x14ac:dyDescent="0.3">
      <c r="A11" s="44" t="s">
        <v>226</v>
      </c>
      <c r="B11" s="238">
        <v>291.69</v>
      </c>
      <c r="C11" s="238">
        <v>474.59</v>
      </c>
      <c r="D11" s="408">
        <v>103.2</v>
      </c>
      <c r="E11" s="450">
        <f t="shared" si="3"/>
        <v>869.48</v>
      </c>
      <c r="F11" s="454">
        <f t="shared" si="1"/>
        <v>13.156079019997097</v>
      </c>
      <c r="H11" s="34" t="s">
        <v>226</v>
      </c>
      <c r="I11" s="238">
        <v>175.87</v>
      </c>
      <c r="J11" s="238">
        <v>642.08000000000004</v>
      </c>
      <c r="K11" s="238">
        <v>290.8</v>
      </c>
      <c r="L11" s="456">
        <f t="shared" si="0"/>
        <v>1108.75</v>
      </c>
      <c r="M11" s="454">
        <f t="shared" si="2"/>
        <v>1.2495600477982782</v>
      </c>
      <c r="N11" s="448"/>
      <c r="O11" s="448"/>
    </row>
    <row r="12" spans="1:15" x14ac:dyDescent="0.3">
      <c r="A12" s="44" t="s">
        <v>227</v>
      </c>
      <c r="B12" s="238">
        <v>590.02</v>
      </c>
      <c r="C12" s="238">
        <v>729.58</v>
      </c>
      <c r="D12" s="260">
        <v>35.979999999999997</v>
      </c>
      <c r="E12" s="450">
        <f t="shared" si="3"/>
        <v>1355.58</v>
      </c>
      <c r="F12" s="454">
        <f t="shared" si="1"/>
        <v>20.5112453396601</v>
      </c>
      <c r="H12" s="34" t="s">
        <v>227</v>
      </c>
      <c r="I12" s="238">
        <v>336.74</v>
      </c>
      <c r="J12" s="238">
        <v>5131.57</v>
      </c>
      <c r="K12" s="238">
        <v>11331.57</v>
      </c>
      <c r="L12" s="456">
        <f t="shared" si="0"/>
        <v>16799.879999999997</v>
      </c>
      <c r="M12" s="454">
        <f t="shared" si="2"/>
        <v>18.93344654413108</v>
      </c>
      <c r="N12" s="448"/>
      <c r="O12" s="448"/>
    </row>
    <row r="13" spans="1:15" x14ac:dyDescent="0.3">
      <c r="A13" s="44" t="s">
        <v>228</v>
      </c>
      <c r="B13" s="238">
        <v>908.77</v>
      </c>
      <c r="C13" s="238">
        <v>584.89</v>
      </c>
      <c r="D13" s="260">
        <v>1192.77</v>
      </c>
      <c r="E13" s="450">
        <f t="shared" si="3"/>
        <v>2686.43</v>
      </c>
      <c r="F13" s="454">
        <f t="shared" si="1"/>
        <v>40.648301699510974</v>
      </c>
      <c r="H13" s="34" t="s">
        <v>228</v>
      </c>
      <c r="I13" s="238">
        <v>707.48</v>
      </c>
      <c r="J13" s="238">
        <v>5132.82</v>
      </c>
      <c r="K13" s="238">
        <v>37243.24</v>
      </c>
      <c r="L13" s="456">
        <f t="shared" si="0"/>
        <v>43083.539999999994</v>
      </c>
      <c r="M13" s="454">
        <f t="shared" si="2"/>
        <v>48.555102865135531</v>
      </c>
      <c r="N13" s="448"/>
      <c r="O13" s="448"/>
    </row>
    <row r="14" spans="1:15" x14ac:dyDescent="0.3">
      <c r="A14" s="44" t="s">
        <v>229</v>
      </c>
      <c r="B14" s="238">
        <v>53.69</v>
      </c>
      <c r="C14" s="238">
        <v>271.89</v>
      </c>
      <c r="D14" s="260">
        <v>420.03</v>
      </c>
      <c r="E14" s="450">
        <f t="shared" si="3"/>
        <v>745.6099999999999</v>
      </c>
      <c r="F14" s="454">
        <f t="shared" si="1"/>
        <v>11.281805306735098</v>
      </c>
      <c r="H14" s="34" t="s">
        <v>229</v>
      </c>
      <c r="I14" s="238">
        <v>471.51</v>
      </c>
      <c r="J14" s="238">
        <v>2707.64</v>
      </c>
      <c r="K14" s="238">
        <v>13712.39</v>
      </c>
      <c r="L14" s="456">
        <f t="shared" si="0"/>
        <v>16891.54</v>
      </c>
      <c r="M14" s="454">
        <f t="shared" si="2"/>
        <v>19.036747264745461</v>
      </c>
      <c r="N14" s="448"/>
      <c r="O14" s="448"/>
    </row>
    <row r="15" spans="1:15" x14ac:dyDescent="0.3">
      <c r="A15" s="44" t="s">
        <v>230</v>
      </c>
      <c r="B15" s="238">
        <v>120.53</v>
      </c>
      <c r="C15" s="238">
        <v>110.67</v>
      </c>
      <c r="D15" s="260">
        <v>43.05</v>
      </c>
      <c r="E15" s="450">
        <f t="shared" si="3"/>
        <v>274.25</v>
      </c>
      <c r="F15" s="454">
        <f t="shared" si="1"/>
        <v>4.1496695395342087</v>
      </c>
      <c r="H15" s="34" t="s">
        <v>230</v>
      </c>
      <c r="I15" s="238">
        <v>207.2</v>
      </c>
      <c r="J15" s="238">
        <v>1341.82</v>
      </c>
      <c r="K15" s="238">
        <v>5475.18</v>
      </c>
      <c r="L15" s="456">
        <f t="shared" si="0"/>
        <v>7024.2000000000007</v>
      </c>
      <c r="M15" s="454">
        <f t="shared" si="2"/>
        <v>7.916265783760692</v>
      </c>
      <c r="N15" s="448"/>
      <c r="O15" s="448"/>
    </row>
    <row r="16" spans="1:15" x14ac:dyDescent="0.3">
      <c r="A16" s="44" t="s">
        <v>231</v>
      </c>
      <c r="B16" s="238">
        <v>148.36000000000001</v>
      </c>
      <c r="C16" s="238">
        <v>0</v>
      </c>
      <c r="D16" s="260">
        <v>50.76</v>
      </c>
      <c r="E16" s="450">
        <f t="shared" si="3"/>
        <v>199.12</v>
      </c>
      <c r="F16" s="454">
        <f t="shared" si="1"/>
        <v>3.0128794848206075</v>
      </c>
      <c r="H16" s="34" t="s">
        <v>231</v>
      </c>
      <c r="I16" s="238">
        <v>42.17</v>
      </c>
      <c r="J16" s="238">
        <v>316.83999999999997</v>
      </c>
      <c r="K16" s="238">
        <v>1301.72</v>
      </c>
      <c r="L16" s="456">
        <f t="shared" si="0"/>
        <v>1660.73</v>
      </c>
      <c r="M16" s="454">
        <f t="shared" si="2"/>
        <v>1.8716409092942816</v>
      </c>
      <c r="N16" s="448"/>
      <c r="O16" s="448"/>
    </row>
    <row r="17" spans="1:17" ht="12.75" customHeight="1" x14ac:dyDescent="0.3">
      <c r="A17" s="44" t="s">
        <v>232</v>
      </c>
      <c r="B17" s="238">
        <v>2</v>
      </c>
      <c r="C17" s="238">
        <v>22.6</v>
      </c>
      <c r="D17" s="260">
        <v>0</v>
      </c>
      <c r="E17" s="450">
        <f t="shared" si="3"/>
        <v>24.6</v>
      </c>
      <c r="F17" s="454">
        <f t="shared" si="1"/>
        <v>0.37222195322713414</v>
      </c>
      <c r="H17" s="34" t="s">
        <v>232</v>
      </c>
      <c r="I17" s="238">
        <v>0</v>
      </c>
      <c r="J17" s="238">
        <v>0</v>
      </c>
      <c r="K17" s="238">
        <v>0</v>
      </c>
      <c r="L17" s="456">
        <f t="shared" si="0"/>
        <v>0</v>
      </c>
      <c r="M17" s="461">
        <f t="shared" si="2"/>
        <v>0</v>
      </c>
      <c r="N17" s="448"/>
      <c r="O17" s="448"/>
    </row>
    <row r="18" spans="1:17" ht="14.4" thickBot="1" x14ac:dyDescent="0.35">
      <c r="A18" s="46" t="s">
        <v>233</v>
      </c>
      <c r="B18" s="238">
        <v>0</v>
      </c>
      <c r="C18" s="238">
        <v>10.5</v>
      </c>
      <c r="D18" s="260">
        <v>0</v>
      </c>
      <c r="E18" s="457">
        <f>SUM(B18:D18)</f>
        <v>10.5</v>
      </c>
      <c r="F18" s="455">
        <f t="shared" si="1"/>
        <v>0.15887522393841091</v>
      </c>
      <c r="H18" s="40" t="s">
        <v>233</v>
      </c>
      <c r="I18" s="257">
        <v>0</v>
      </c>
      <c r="J18" s="257">
        <v>40.6</v>
      </c>
      <c r="K18" s="257">
        <v>0</v>
      </c>
      <c r="L18" s="456">
        <f t="shared" si="0"/>
        <v>40.6</v>
      </c>
      <c r="M18" s="461">
        <f t="shared" si="2"/>
        <v>4.5756155978002346E-2</v>
      </c>
      <c r="N18" s="448"/>
      <c r="O18" s="448"/>
    </row>
    <row r="19" spans="1:17" ht="12.75" customHeight="1" thickBot="1" x14ac:dyDescent="0.35">
      <c r="A19" s="420" t="s">
        <v>237</v>
      </c>
      <c r="B19" s="250">
        <f>SUM(B4:B18)</f>
        <v>2339.9100000000003</v>
      </c>
      <c r="C19" s="250">
        <f>SUM(C4:C18)</f>
        <v>2423.2599999999998</v>
      </c>
      <c r="D19" s="250">
        <f>SUM(D4:D18)</f>
        <v>1845.79</v>
      </c>
      <c r="E19" s="451">
        <f>SUM(E4:E18)</f>
        <v>6608.9599999999991</v>
      </c>
      <c r="F19" s="521">
        <v>100</v>
      </c>
      <c r="H19" s="110" t="s">
        <v>237</v>
      </c>
      <c r="I19" s="258">
        <f>SUM(I4:I18)</f>
        <v>1982.0600000000002</v>
      </c>
      <c r="J19" s="258">
        <f>SUM(J4:J18)</f>
        <v>17394.269999999997</v>
      </c>
      <c r="K19" s="258">
        <f>SUM(K4:K18)</f>
        <v>69354.899999999994</v>
      </c>
      <c r="L19" s="259">
        <f>SUM(L4:L18)</f>
        <v>88731.229999999981</v>
      </c>
      <c r="M19" s="478">
        <v>100</v>
      </c>
      <c r="N19" s="492"/>
      <c r="O19" s="492"/>
    </row>
    <row r="20" spans="1:17" ht="11.25" customHeight="1" x14ac:dyDescent="0.3">
      <c r="A20" s="427" t="s">
        <v>283</v>
      </c>
      <c r="B20" s="428">
        <f>B19*100/$E19</f>
        <v>35.405116690069249</v>
      </c>
      <c r="C20" s="428">
        <f t="shared" ref="C20:D20" si="4">C19*100/$E19</f>
        <v>36.666283348666056</v>
      </c>
      <c r="D20" s="428">
        <f t="shared" si="4"/>
        <v>27.928599961264712</v>
      </c>
      <c r="E20" s="430">
        <v>100</v>
      </c>
      <c r="F20" s="445"/>
      <c r="G20" s="287"/>
      <c r="H20" s="427" t="s">
        <v>283</v>
      </c>
      <c r="I20" s="428">
        <f>I19*100/$L19</f>
        <v>2.2337794708807719</v>
      </c>
      <c r="J20" s="428">
        <f t="shared" ref="J20:K20" si="5">J19*100/$L19</f>
        <v>19.603323429642529</v>
      </c>
      <c r="K20" s="428">
        <f t="shared" si="5"/>
        <v>78.162897099476709</v>
      </c>
      <c r="L20" s="430">
        <v>100</v>
      </c>
    </row>
    <row r="21" spans="1:17" ht="11.25" customHeight="1" x14ac:dyDescent="0.3">
      <c r="A21" s="15" t="s">
        <v>284</v>
      </c>
      <c r="H21" s="15" t="s">
        <v>284</v>
      </c>
      <c r="I21" s="11"/>
    </row>
    <row r="22" spans="1:17" ht="11.25" customHeight="1" x14ac:dyDescent="0.3">
      <c r="A22" s="271" t="s">
        <v>527</v>
      </c>
    </row>
    <row r="23" spans="1:17" ht="11.25" customHeight="1" x14ac:dyDescent="0.3">
      <c r="A23" s="271" t="s">
        <v>532</v>
      </c>
    </row>
    <row r="24" spans="1:17" ht="11.25" customHeight="1" x14ac:dyDescent="0.3">
      <c r="A24" s="15" t="s">
        <v>528</v>
      </c>
    </row>
    <row r="25" spans="1:17" ht="11.25" customHeight="1" x14ac:dyDescent="0.3">
      <c r="A25" s="15" t="s">
        <v>529</v>
      </c>
    </row>
    <row r="26" spans="1:17" ht="11.25" customHeight="1" x14ac:dyDescent="0.3">
      <c r="A26" s="213" t="s">
        <v>524</v>
      </c>
    </row>
    <row r="27" spans="1:17" ht="11.25" customHeight="1" x14ac:dyDescent="0.3">
      <c r="A27" s="144" t="s">
        <v>525</v>
      </c>
    </row>
    <row r="28" spans="1:17" ht="13.5" customHeight="1" thickBot="1" x14ac:dyDescent="0.35">
      <c r="P28" s="446"/>
    </row>
    <row r="29" spans="1:17" ht="14.4" thickBot="1" x14ac:dyDescent="0.35">
      <c r="A29" s="782" t="s">
        <v>365</v>
      </c>
      <c r="B29" s="783"/>
      <c r="C29" s="783"/>
      <c r="D29" s="783"/>
      <c r="E29" s="783"/>
      <c r="F29" s="783"/>
      <c r="G29" s="783"/>
      <c r="H29" s="783"/>
      <c r="I29" s="783"/>
      <c r="J29" s="783"/>
      <c r="K29" s="783"/>
      <c r="L29" s="783"/>
      <c r="M29" s="783"/>
      <c r="N29" s="783"/>
      <c r="O29" s="783"/>
      <c r="P29" s="784"/>
      <c r="Q29" s="446"/>
    </row>
    <row r="30" spans="1:17" ht="28.5" customHeight="1" thickBot="1" x14ac:dyDescent="0.35">
      <c r="A30" s="416" t="s">
        <v>15</v>
      </c>
      <c r="B30" s="422" t="s">
        <v>65</v>
      </c>
      <c r="C30" s="422" t="s">
        <v>450</v>
      </c>
      <c r="D30" s="422" t="s">
        <v>442</v>
      </c>
      <c r="E30" s="422" t="s">
        <v>238</v>
      </c>
      <c r="F30" s="422" t="s">
        <v>234</v>
      </c>
      <c r="G30" s="422" t="s">
        <v>102</v>
      </c>
      <c r="H30" s="422" t="s">
        <v>103</v>
      </c>
      <c r="I30" s="422" t="s">
        <v>106</v>
      </c>
      <c r="J30" s="422" t="s">
        <v>235</v>
      </c>
      <c r="K30" s="422" t="s">
        <v>239</v>
      </c>
      <c r="L30" s="422" t="s">
        <v>178</v>
      </c>
      <c r="M30" s="67" t="s">
        <v>534</v>
      </c>
      <c r="N30" s="67" t="s">
        <v>386</v>
      </c>
      <c r="O30" s="67" t="s">
        <v>236</v>
      </c>
      <c r="P30" s="70" t="s">
        <v>1</v>
      </c>
      <c r="Q30" s="447"/>
    </row>
    <row r="31" spans="1:17" x14ac:dyDescent="0.3">
      <c r="A31" s="42" t="s">
        <v>219</v>
      </c>
      <c r="B31" s="245">
        <v>0.15</v>
      </c>
      <c r="C31" s="245">
        <v>0.14000000000000001</v>
      </c>
      <c r="D31" s="245">
        <v>0</v>
      </c>
      <c r="E31" s="245">
        <v>0.1</v>
      </c>
      <c r="F31" s="245">
        <v>0</v>
      </c>
      <c r="G31" s="245">
        <v>9.4</v>
      </c>
      <c r="H31" s="245">
        <v>0</v>
      </c>
      <c r="I31" s="245">
        <v>0.69</v>
      </c>
      <c r="J31" s="245">
        <v>0</v>
      </c>
      <c r="K31" s="245">
        <v>0</v>
      </c>
      <c r="L31" s="245">
        <v>0</v>
      </c>
      <c r="M31" s="264"/>
      <c r="N31" s="264">
        <v>2.36</v>
      </c>
      <c r="O31" s="264">
        <v>15.91</v>
      </c>
      <c r="P31" s="522">
        <f>SUM(B31:O31)</f>
        <v>28.75</v>
      </c>
    </row>
    <row r="32" spans="1:17" x14ac:dyDescent="0.3">
      <c r="A32" s="44" t="s">
        <v>220</v>
      </c>
      <c r="B32" s="238">
        <v>0</v>
      </c>
      <c r="C32" s="238">
        <v>0</v>
      </c>
      <c r="D32" s="238">
        <v>0</v>
      </c>
      <c r="E32" s="238">
        <v>0</v>
      </c>
      <c r="F32" s="238">
        <v>0</v>
      </c>
      <c r="G32" s="238">
        <v>0</v>
      </c>
      <c r="H32" s="238">
        <v>0</v>
      </c>
      <c r="I32" s="238">
        <v>0</v>
      </c>
      <c r="J32" s="238">
        <v>0</v>
      </c>
      <c r="K32" s="238">
        <v>0</v>
      </c>
      <c r="L32" s="238">
        <v>0</v>
      </c>
      <c r="M32" s="260">
        <v>0</v>
      </c>
      <c r="N32" s="260">
        <v>0</v>
      </c>
      <c r="O32" s="260">
        <v>0</v>
      </c>
      <c r="P32" s="523">
        <f t="shared" ref="P32:P45" si="6">SUM(B32:O32)</f>
        <v>0</v>
      </c>
    </row>
    <row r="33" spans="1:16" x14ac:dyDescent="0.3">
      <c r="A33" s="44" t="s">
        <v>221</v>
      </c>
      <c r="B33" s="238">
        <v>5.91</v>
      </c>
      <c r="C33" s="238">
        <v>8.93</v>
      </c>
      <c r="D33" s="238">
        <v>0</v>
      </c>
      <c r="E33" s="238">
        <v>1.71</v>
      </c>
      <c r="F33" s="238">
        <v>0</v>
      </c>
      <c r="G33" s="238">
        <v>0</v>
      </c>
      <c r="H33" s="238">
        <v>0</v>
      </c>
      <c r="I33" s="238">
        <v>0</v>
      </c>
      <c r="J33" s="238">
        <v>0</v>
      </c>
      <c r="K33" s="238">
        <v>0</v>
      </c>
      <c r="L33" s="238">
        <v>0</v>
      </c>
      <c r="M33" s="260">
        <v>0</v>
      </c>
      <c r="N33" s="260">
        <v>3.25</v>
      </c>
      <c r="O33" s="260">
        <v>0.2</v>
      </c>
      <c r="P33" s="523">
        <f t="shared" si="6"/>
        <v>20</v>
      </c>
    </row>
    <row r="34" spans="1:16" x14ac:dyDescent="0.3">
      <c r="A34" s="44" t="s">
        <v>222</v>
      </c>
      <c r="B34" s="238">
        <v>0.36</v>
      </c>
      <c r="C34" s="238">
        <v>17.61</v>
      </c>
      <c r="D34" s="238">
        <v>0</v>
      </c>
      <c r="E34" s="238">
        <v>5.85</v>
      </c>
      <c r="F34" s="238">
        <v>0</v>
      </c>
      <c r="G34" s="238">
        <v>9.9</v>
      </c>
      <c r="H34" s="238">
        <v>0</v>
      </c>
      <c r="I34" s="238">
        <v>0.32</v>
      </c>
      <c r="J34" s="238">
        <v>0</v>
      </c>
      <c r="K34" s="238">
        <v>0</v>
      </c>
      <c r="L34" s="238">
        <v>0.03</v>
      </c>
      <c r="M34" s="260">
        <v>0</v>
      </c>
      <c r="N34" s="260">
        <v>7.58</v>
      </c>
      <c r="O34" s="260">
        <v>18.54</v>
      </c>
      <c r="P34" s="523">
        <f t="shared" si="6"/>
        <v>60.19</v>
      </c>
    </row>
    <row r="35" spans="1:16" x14ac:dyDescent="0.3">
      <c r="A35" s="44" t="s">
        <v>223</v>
      </c>
      <c r="B35" s="238">
        <v>40.4</v>
      </c>
      <c r="C35" s="238">
        <v>0</v>
      </c>
      <c r="D35" s="238">
        <v>0</v>
      </c>
      <c r="E35" s="238">
        <v>12.5</v>
      </c>
      <c r="F35" s="238">
        <v>0</v>
      </c>
      <c r="G35" s="238">
        <v>1.5</v>
      </c>
      <c r="H35" s="238">
        <v>0</v>
      </c>
      <c r="I35" s="238">
        <v>0</v>
      </c>
      <c r="J35" s="238">
        <v>0</v>
      </c>
      <c r="K35" s="238">
        <v>0</v>
      </c>
      <c r="L35" s="238">
        <v>0</v>
      </c>
      <c r="M35" s="260">
        <v>0.25</v>
      </c>
      <c r="N35" s="260">
        <v>0</v>
      </c>
      <c r="O35" s="260">
        <v>0.25</v>
      </c>
      <c r="P35" s="523">
        <f t="shared" si="6"/>
        <v>54.9</v>
      </c>
    </row>
    <row r="36" spans="1:16" x14ac:dyDescent="0.3">
      <c r="A36" s="44" t="s">
        <v>224</v>
      </c>
      <c r="B36" s="238">
        <v>0</v>
      </c>
      <c r="C36" s="238">
        <v>0</v>
      </c>
      <c r="D36" s="238">
        <v>0</v>
      </c>
      <c r="E36" s="238">
        <v>4.5999999999999996</v>
      </c>
      <c r="F36" s="238">
        <v>0</v>
      </c>
      <c r="G36" s="238">
        <v>212.05</v>
      </c>
      <c r="H36" s="238">
        <v>0</v>
      </c>
      <c r="I36" s="238">
        <v>0</v>
      </c>
      <c r="J36" s="238">
        <v>0</v>
      </c>
      <c r="K36" s="238">
        <v>0</v>
      </c>
      <c r="L36" s="238">
        <v>0</v>
      </c>
      <c r="M36" s="260">
        <v>0</v>
      </c>
      <c r="N36" s="260">
        <v>0</v>
      </c>
      <c r="O36" s="260">
        <v>1.1200000000000001</v>
      </c>
      <c r="P36" s="523">
        <f t="shared" si="6"/>
        <v>217.77</v>
      </c>
    </row>
    <row r="37" spans="1:16" x14ac:dyDescent="0.3">
      <c r="A37" s="44" t="s">
        <v>225</v>
      </c>
      <c r="B37" s="238">
        <v>0</v>
      </c>
      <c r="C37" s="238">
        <v>0</v>
      </c>
      <c r="D37" s="238">
        <v>0</v>
      </c>
      <c r="E37" s="238">
        <v>0</v>
      </c>
      <c r="F37" s="238">
        <v>0</v>
      </c>
      <c r="G37" s="238">
        <v>22.07</v>
      </c>
      <c r="H37" s="238">
        <v>0</v>
      </c>
      <c r="I37" s="238">
        <v>0</v>
      </c>
      <c r="J37" s="238">
        <v>0</v>
      </c>
      <c r="K37" s="238">
        <v>0</v>
      </c>
      <c r="L37" s="238">
        <v>0</v>
      </c>
      <c r="M37" s="260">
        <v>39.71</v>
      </c>
      <c r="N37" s="260">
        <v>0</v>
      </c>
      <c r="O37" s="260">
        <v>0</v>
      </c>
      <c r="P37" s="523">
        <f t="shared" si="6"/>
        <v>61.78</v>
      </c>
    </row>
    <row r="38" spans="1:16" x14ac:dyDescent="0.3">
      <c r="A38" s="44" t="s">
        <v>226</v>
      </c>
      <c r="B38" s="238">
        <v>0</v>
      </c>
      <c r="C38" s="238">
        <v>0</v>
      </c>
      <c r="D38" s="238">
        <v>0</v>
      </c>
      <c r="E38" s="238">
        <v>1.57</v>
      </c>
      <c r="F38" s="238">
        <v>0</v>
      </c>
      <c r="G38" s="238">
        <v>487.32</v>
      </c>
      <c r="H38" s="238">
        <v>0</v>
      </c>
      <c r="I38" s="238">
        <v>0</v>
      </c>
      <c r="J38" s="238">
        <v>283.14999999999998</v>
      </c>
      <c r="K38" s="238">
        <v>0</v>
      </c>
      <c r="L38" s="238">
        <v>0</v>
      </c>
      <c r="M38" s="260">
        <v>76</v>
      </c>
      <c r="N38" s="260">
        <v>0</v>
      </c>
      <c r="O38" s="260">
        <v>21.44</v>
      </c>
      <c r="P38" s="523">
        <f t="shared" si="6"/>
        <v>869.48</v>
      </c>
    </row>
    <row r="39" spans="1:16" x14ac:dyDescent="0.3">
      <c r="A39" s="44" t="s">
        <v>227</v>
      </c>
      <c r="B39" s="238">
        <v>0</v>
      </c>
      <c r="C39" s="238">
        <v>0</v>
      </c>
      <c r="D39" s="238">
        <v>0</v>
      </c>
      <c r="E39" s="238">
        <v>0</v>
      </c>
      <c r="F39" s="238">
        <v>0</v>
      </c>
      <c r="G39" s="238">
        <v>230.09</v>
      </c>
      <c r="H39" s="238">
        <v>0</v>
      </c>
      <c r="I39" s="238">
        <v>0</v>
      </c>
      <c r="J39" s="238">
        <v>1125.49</v>
      </c>
      <c r="K39" s="238">
        <v>0</v>
      </c>
      <c r="L39" s="238">
        <v>0</v>
      </c>
      <c r="M39" s="260">
        <v>0</v>
      </c>
      <c r="N39" s="260">
        <v>0</v>
      </c>
      <c r="O39" s="260">
        <v>0</v>
      </c>
      <c r="P39" s="523">
        <f t="shared" si="6"/>
        <v>1355.58</v>
      </c>
    </row>
    <row r="40" spans="1:16" x14ac:dyDescent="0.3">
      <c r="A40" s="44" t="s">
        <v>228</v>
      </c>
      <c r="B40" s="238">
        <v>0</v>
      </c>
      <c r="C40" s="238">
        <v>0</v>
      </c>
      <c r="D40" s="238">
        <v>0</v>
      </c>
      <c r="E40" s="238">
        <v>0</v>
      </c>
      <c r="F40" s="238">
        <v>0</v>
      </c>
      <c r="G40" s="238">
        <v>991.23</v>
      </c>
      <c r="H40" s="238">
        <v>485.55</v>
      </c>
      <c r="I40" s="238">
        <v>0</v>
      </c>
      <c r="J40" s="238">
        <v>1205.1199999999999</v>
      </c>
      <c r="K40" s="238">
        <v>0</v>
      </c>
      <c r="L40" s="238">
        <v>2.9</v>
      </c>
      <c r="M40" s="260">
        <v>1.63</v>
      </c>
      <c r="N40" s="260">
        <v>0</v>
      </c>
      <c r="O40" s="260">
        <v>0</v>
      </c>
      <c r="P40" s="523">
        <f t="shared" si="6"/>
        <v>2686.43</v>
      </c>
    </row>
    <row r="41" spans="1:16" x14ac:dyDescent="0.3">
      <c r="A41" s="44" t="s">
        <v>229</v>
      </c>
      <c r="B41" s="238">
        <v>0</v>
      </c>
      <c r="C41" s="238">
        <v>0</v>
      </c>
      <c r="D41" s="238">
        <v>0</v>
      </c>
      <c r="E41" s="238">
        <v>0</v>
      </c>
      <c r="F41" s="238">
        <v>0</v>
      </c>
      <c r="G41" s="238">
        <v>242.17</v>
      </c>
      <c r="H41" s="238">
        <v>104.8</v>
      </c>
      <c r="I41" s="238">
        <v>0</v>
      </c>
      <c r="J41" s="238">
        <v>386.84</v>
      </c>
      <c r="K41" s="238">
        <v>0</v>
      </c>
      <c r="L41" s="238">
        <v>4.8</v>
      </c>
      <c r="M41" s="260">
        <v>0</v>
      </c>
      <c r="N41" s="260">
        <v>0</v>
      </c>
      <c r="O41" s="260">
        <v>7</v>
      </c>
      <c r="P41" s="523">
        <f t="shared" si="6"/>
        <v>745.6099999999999</v>
      </c>
    </row>
    <row r="42" spans="1:16" x14ac:dyDescent="0.3">
      <c r="A42" s="44" t="s">
        <v>230</v>
      </c>
      <c r="B42" s="238">
        <v>0</v>
      </c>
      <c r="C42" s="238">
        <v>0</v>
      </c>
      <c r="D42" s="238">
        <v>46.57</v>
      </c>
      <c r="E42" s="238">
        <v>0</v>
      </c>
      <c r="F42" s="238">
        <v>3</v>
      </c>
      <c r="G42" s="238">
        <v>6.31</v>
      </c>
      <c r="H42" s="238">
        <v>138.43</v>
      </c>
      <c r="I42" s="238">
        <v>0</v>
      </c>
      <c r="J42" s="238">
        <v>79.94</v>
      </c>
      <c r="K42" s="238">
        <v>0</v>
      </c>
      <c r="L42" s="238">
        <v>0</v>
      </c>
      <c r="M42" s="260">
        <v>0</v>
      </c>
      <c r="N42" s="260">
        <v>0</v>
      </c>
      <c r="O42" s="260">
        <v>0</v>
      </c>
      <c r="P42" s="523">
        <f t="shared" si="6"/>
        <v>274.25</v>
      </c>
    </row>
    <row r="43" spans="1:16" x14ac:dyDescent="0.3">
      <c r="A43" s="44" t="s">
        <v>231</v>
      </c>
      <c r="B43" s="238">
        <v>0</v>
      </c>
      <c r="C43" s="238">
        <v>0</v>
      </c>
      <c r="D43" s="238">
        <v>0</v>
      </c>
      <c r="E43" s="238">
        <v>0</v>
      </c>
      <c r="F43" s="238">
        <v>0</v>
      </c>
      <c r="G43" s="238">
        <v>2.81</v>
      </c>
      <c r="H43" s="238">
        <v>140.97999999999999</v>
      </c>
      <c r="I43" s="238">
        <v>0</v>
      </c>
      <c r="J43" s="238">
        <v>55.33</v>
      </c>
      <c r="K43" s="238">
        <v>0</v>
      </c>
      <c r="L43" s="238">
        <v>0</v>
      </c>
      <c r="M43" s="260">
        <v>0</v>
      </c>
      <c r="N43" s="260">
        <v>0</v>
      </c>
      <c r="O43" s="260">
        <v>0</v>
      </c>
      <c r="P43" s="523">
        <f t="shared" si="6"/>
        <v>199.12</v>
      </c>
    </row>
    <row r="44" spans="1:16" x14ac:dyDescent="0.3">
      <c r="A44" s="44" t="s">
        <v>232</v>
      </c>
      <c r="B44" s="238">
        <v>0</v>
      </c>
      <c r="C44" s="238">
        <v>0</v>
      </c>
      <c r="D44" s="238">
        <v>0</v>
      </c>
      <c r="E44" s="238">
        <v>0</v>
      </c>
      <c r="F44" s="238">
        <v>2</v>
      </c>
      <c r="G44" s="238">
        <v>0</v>
      </c>
      <c r="H44" s="238">
        <v>0</v>
      </c>
      <c r="I44" s="238">
        <v>0</v>
      </c>
      <c r="J44" s="238">
        <v>0</v>
      </c>
      <c r="K44" s="238">
        <v>22.6</v>
      </c>
      <c r="L44" s="238">
        <v>0</v>
      </c>
      <c r="M44" s="260">
        <v>0</v>
      </c>
      <c r="N44" s="260">
        <v>0</v>
      </c>
      <c r="O44" s="260">
        <v>0</v>
      </c>
      <c r="P44" s="523">
        <f t="shared" si="6"/>
        <v>24.6</v>
      </c>
    </row>
    <row r="45" spans="1:16" ht="14.4" thickBot="1" x14ac:dyDescent="0.35">
      <c r="A45" s="99" t="s">
        <v>233</v>
      </c>
      <c r="B45" s="238">
        <v>0</v>
      </c>
      <c r="C45" s="238">
        <v>0</v>
      </c>
      <c r="D45" s="238">
        <v>0</v>
      </c>
      <c r="E45" s="238">
        <v>0</v>
      </c>
      <c r="F45" s="238">
        <v>0</v>
      </c>
      <c r="G45" s="238">
        <v>0</v>
      </c>
      <c r="H45" s="238">
        <v>0</v>
      </c>
      <c r="I45" s="238">
        <v>0</v>
      </c>
      <c r="J45" s="238">
        <v>0</v>
      </c>
      <c r="K45" s="238">
        <v>1.1399999999999999</v>
      </c>
      <c r="L45" s="238">
        <v>3.36</v>
      </c>
      <c r="M45" s="260">
        <v>0</v>
      </c>
      <c r="N45" s="260">
        <v>0</v>
      </c>
      <c r="O45" s="260">
        <v>6</v>
      </c>
      <c r="P45" s="524">
        <f t="shared" si="6"/>
        <v>10.5</v>
      </c>
    </row>
    <row r="46" spans="1:16" ht="14.4" thickBot="1" x14ac:dyDescent="0.35">
      <c r="A46" s="421" t="s">
        <v>1</v>
      </c>
      <c r="B46" s="258">
        <f t="shared" ref="B46:E46" si="7">SUM(B31:B45)</f>
        <v>46.82</v>
      </c>
      <c r="C46" s="258">
        <f t="shared" si="7"/>
        <v>26.68</v>
      </c>
      <c r="D46" s="258">
        <f t="shared" si="7"/>
        <v>46.57</v>
      </c>
      <c r="E46" s="258">
        <f t="shared" si="7"/>
        <v>26.33</v>
      </c>
      <c r="F46" s="258">
        <f t="shared" ref="F46:M46" si="8">SUM(F31:F45)</f>
        <v>5</v>
      </c>
      <c r="G46" s="258">
        <f t="shared" si="8"/>
        <v>2214.85</v>
      </c>
      <c r="H46" s="258">
        <f t="shared" si="8"/>
        <v>869.76</v>
      </c>
      <c r="I46" s="258">
        <f t="shared" si="8"/>
        <v>1.01</v>
      </c>
      <c r="J46" s="258">
        <f t="shared" si="8"/>
        <v>3135.87</v>
      </c>
      <c r="K46" s="258">
        <f t="shared" si="8"/>
        <v>23.740000000000002</v>
      </c>
      <c r="L46" s="258">
        <f t="shared" si="8"/>
        <v>11.09</v>
      </c>
      <c r="M46" s="258">
        <f t="shared" si="8"/>
        <v>117.59</v>
      </c>
      <c r="N46" s="258">
        <f t="shared" ref="N46:O46" si="9">SUM(N31:N45)</f>
        <v>13.19</v>
      </c>
      <c r="O46" s="525">
        <f t="shared" si="9"/>
        <v>70.459999999999994</v>
      </c>
      <c r="P46" s="411">
        <f>SUM(P31:P45)</f>
        <v>6608.9599999999991</v>
      </c>
    </row>
    <row r="47" spans="1:16" x14ac:dyDescent="0.3">
      <c r="A47" s="427" t="s">
        <v>283</v>
      </c>
      <c r="B47" s="433">
        <f>B46*100/$P46</f>
        <v>0.70843218902822847</v>
      </c>
      <c r="C47" s="433">
        <f t="shared" ref="C47:O47" si="10">C46*100/$P46</f>
        <v>0.40369437854064788</v>
      </c>
      <c r="D47" s="433">
        <f t="shared" si="10"/>
        <v>0.70464944560112341</v>
      </c>
      <c r="E47" s="433">
        <f t="shared" si="10"/>
        <v>0.3983985377427009</v>
      </c>
      <c r="F47" s="433">
        <f t="shared" si="10"/>
        <v>7.5654868542100434E-2</v>
      </c>
      <c r="G47" s="433">
        <f t="shared" si="10"/>
        <v>33.512837118094225</v>
      </c>
      <c r="H47" s="433">
        <f t="shared" si="10"/>
        <v>13.160315692635454</v>
      </c>
      <c r="I47" s="433">
        <f t="shared" si="10"/>
        <v>1.5282283445504287E-2</v>
      </c>
      <c r="J47" s="433">
        <f t="shared" si="10"/>
        <v>47.448766523023295</v>
      </c>
      <c r="K47" s="433">
        <f t="shared" si="10"/>
        <v>0.35920931583789284</v>
      </c>
      <c r="L47" s="433">
        <f t="shared" si="10"/>
        <v>0.16780249842637876</v>
      </c>
      <c r="M47" s="433">
        <f t="shared" si="10"/>
        <v>1.7792511983731178</v>
      </c>
      <c r="N47" s="433">
        <f t="shared" si="10"/>
        <v>0.19957754321406093</v>
      </c>
      <c r="O47" s="433">
        <f t="shared" si="10"/>
        <v>1.066128407495279</v>
      </c>
      <c r="P47" s="434">
        <v>100</v>
      </c>
    </row>
    <row r="48" spans="1:16" x14ac:dyDescent="0.3">
      <c r="A48" s="15" t="s">
        <v>284</v>
      </c>
      <c r="B48" s="11"/>
      <c r="C48" s="423" t="s">
        <v>535</v>
      </c>
    </row>
    <row r="49" spans="1:16" ht="14.4" thickBot="1" x14ac:dyDescent="0.35">
      <c r="H49" s="17"/>
      <c r="I49" s="17"/>
      <c r="J49" s="17"/>
      <c r="K49" s="446"/>
      <c r="L49" s="17"/>
      <c r="M49" s="17"/>
      <c r="N49" s="17"/>
      <c r="O49" s="17"/>
      <c r="P49" s="17"/>
    </row>
    <row r="50" spans="1:16" ht="14.4" thickBot="1" x14ac:dyDescent="0.35">
      <c r="A50" s="782" t="s">
        <v>366</v>
      </c>
      <c r="B50" s="783"/>
      <c r="C50" s="783"/>
      <c r="D50" s="783"/>
      <c r="E50" s="783"/>
      <c r="F50" s="783"/>
      <c r="G50" s="783"/>
      <c r="H50" s="783"/>
      <c r="I50" s="783"/>
      <c r="J50" s="784"/>
      <c r="K50" s="284"/>
      <c r="M50" s="18"/>
      <c r="N50" s="18"/>
      <c r="O50" s="18"/>
      <c r="P50" s="18"/>
    </row>
    <row r="51" spans="1:16" ht="27" customHeight="1" thickBot="1" x14ac:dyDescent="0.35">
      <c r="A51" s="416" t="s">
        <v>15</v>
      </c>
      <c r="B51" s="422" t="s">
        <v>178</v>
      </c>
      <c r="C51" s="422" t="s">
        <v>102</v>
      </c>
      <c r="D51" s="422" t="s">
        <v>103</v>
      </c>
      <c r="E51" s="422" t="s">
        <v>106</v>
      </c>
      <c r="F51" s="422" t="s">
        <v>235</v>
      </c>
      <c r="G51" s="422" t="s">
        <v>534</v>
      </c>
      <c r="H51" s="422" t="s">
        <v>386</v>
      </c>
      <c r="I51" s="67" t="s">
        <v>236</v>
      </c>
      <c r="J51" s="419" t="s">
        <v>1</v>
      </c>
      <c r="K51" s="446"/>
      <c r="L51" s="447"/>
    </row>
    <row r="52" spans="1:16" x14ac:dyDescent="0.3">
      <c r="A52" s="42" t="s">
        <v>219</v>
      </c>
      <c r="B52" s="245">
        <v>0</v>
      </c>
      <c r="C52" s="245">
        <v>0</v>
      </c>
      <c r="D52" s="245">
        <v>0</v>
      </c>
      <c r="E52" s="245">
        <v>0</v>
      </c>
      <c r="F52" s="245">
        <v>0</v>
      </c>
      <c r="G52" s="245">
        <v>0</v>
      </c>
      <c r="H52" s="245">
        <v>0</v>
      </c>
      <c r="I52" s="264">
        <v>0</v>
      </c>
      <c r="J52" s="265">
        <f t="shared" ref="J52:J66" si="11">SUM(B52:I52)</f>
        <v>0</v>
      </c>
    </row>
    <row r="53" spans="1:16" x14ac:dyDescent="0.3">
      <c r="A53" s="44" t="s">
        <v>220</v>
      </c>
      <c r="B53" s="238">
        <v>0</v>
      </c>
      <c r="C53" s="238">
        <v>0</v>
      </c>
      <c r="D53" s="238">
        <v>0</v>
      </c>
      <c r="E53" s="238">
        <v>0</v>
      </c>
      <c r="F53" s="238">
        <v>0</v>
      </c>
      <c r="G53" s="238">
        <v>0</v>
      </c>
      <c r="H53" s="238">
        <v>0</v>
      </c>
      <c r="I53" s="260">
        <v>0</v>
      </c>
      <c r="J53" s="265">
        <f t="shared" si="11"/>
        <v>0</v>
      </c>
    </row>
    <row r="54" spans="1:16" x14ac:dyDescent="0.3">
      <c r="A54" s="44" t="s">
        <v>221</v>
      </c>
      <c r="B54" s="238">
        <v>0</v>
      </c>
      <c r="C54" s="238">
        <v>0</v>
      </c>
      <c r="D54" s="238">
        <v>0</v>
      </c>
      <c r="E54" s="238">
        <v>0</v>
      </c>
      <c r="F54" s="238">
        <v>0</v>
      </c>
      <c r="G54" s="238">
        <v>0</v>
      </c>
      <c r="H54" s="238">
        <v>0</v>
      </c>
      <c r="I54" s="260">
        <v>0</v>
      </c>
      <c r="J54" s="265">
        <f t="shared" si="11"/>
        <v>0</v>
      </c>
    </row>
    <row r="55" spans="1:16" x14ac:dyDescent="0.3">
      <c r="A55" s="44" t="s">
        <v>222</v>
      </c>
      <c r="B55" s="238">
        <v>0</v>
      </c>
      <c r="C55" s="238">
        <v>0</v>
      </c>
      <c r="D55" s="238">
        <v>0</v>
      </c>
      <c r="E55" s="238">
        <v>0</v>
      </c>
      <c r="F55" s="238">
        <v>0</v>
      </c>
      <c r="G55" s="238">
        <v>0</v>
      </c>
      <c r="H55" s="238">
        <v>0</v>
      </c>
      <c r="I55" s="260">
        <v>0</v>
      </c>
      <c r="J55" s="265">
        <f t="shared" si="11"/>
        <v>0</v>
      </c>
    </row>
    <row r="56" spans="1:16" x14ac:dyDescent="0.3">
      <c r="A56" s="44" t="s">
        <v>223</v>
      </c>
      <c r="B56" s="238">
        <v>0</v>
      </c>
      <c r="C56" s="238">
        <v>0</v>
      </c>
      <c r="D56" s="238">
        <v>0</v>
      </c>
      <c r="E56" s="238">
        <v>0</v>
      </c>
      <c r="F56" s="238">
        <v>0</v>
      </c>
      <c r="G56" s="238">
        <v>0</v>
      </c>
      <c r="H56" s="238">
        <v>0</v>
      </c>
      <c r="I56" s="260">
        <v>0</v>
      </c>
      <c r="J56" s="265">
        <f t="shared" si="11"/>
        <v>0</v>
      </c>
    </row>
    <row r="57" spans="1:16" x14ac:dyDescent="0.3">
      <c r="A57" s="44" t="s">
        <v>224</v>
      </c>
      <c r="B57" s="238">
        <v>0</v>
      </c>
      <c r="C57" s="238">
        <v>1850.61</v>
      </c>
      <c r="D57" s="238">
        <v>0</v>
      </c>
      <c r="E57" s="238">
        <v>0</v>
      </c>
      <c r="F57" s="238">
        <v>100.37</v>
      </c>
      <c r="G57" s="238">
        <v>0</v>
      </c>
      <c r="H57" s="238">
        <v>0</v>
      </c>
      <c r="I57" s="260">
        <v>0</v>
      </c>
      <c r="J57" s="265">
        <f t="shared" si="11"/>
        <v>1950.98</v>
      </c>
    </row>
    <row r="58" spans="1:16" x14ac:dyDescent="0.3">
      <c r="A58" s="44" t="s">
        <v>225</v>
      </c>
      <c r="B58" s="238">
        <v>0</v>
      </c>
      <c r="C58" s="238">
        <v>167.89</v>
      </c>
      <c r="D58" s="238">
        <v>0</v>
      </c>
      <c r="E58" s="238">
        <v>0</v>
      </c>
      <c r="F58" s="238">
        <v>0</v>
      </c>
      <c r="G58" s="238">
        <v>0</v>
      </c>
      <c r="H58" s="238">
        <v>3.12</v>
      </c>
      <c r="I58" s="260">
        <v>0</v>
      </c>
      <c r="J58" s="265">
        <f t="shared" si="11"/>
        <v>171.01</v>
      </c>
    </row>
    <row r="59" spans="1:16" x14ac:dyDescent="0.3">
      <c r="A59" s="44" t="s">
        <v>226</v>
      </c>
      <c r="B59" s="238">
        <v>0</v>
      </c>
      <c r="C59" s="238">
        <v>493.89</v>
      </c>
      <c r="D59" s="238">
        <v>0</v>
      </c>
      <c r="E59" s="238">
        <v>0</v>
      </c>
      <c r="F59" s="238">
        <v>614.86</v>
      </c>
      <c r="G59" s="238">
        <v>0</v>
      </c>
      <c r="H59" s="238">
        <v>0</v>
      </c>
      <c r="I59" s="260">
        <v>0</v>
      </c>
      <c r="J59" s="265">
        <f t="shared" si="11"/>
        <v>1108.75</v>
      </c>
    </row>
    <row r="60" spans="1:16" x14ac:dyDescent="0.3">
      <c r="A60" s="44" t="s">
        <v>227</v>
      </c>
      <c r="B60" s="238">
        <v>0</v>
      </c>
      <c r="C60" s="238">
        <v>2205.11</v>
      </c>
      <c r="D60" s="238">
        <v>139.63999999999999</v>
      </c>
      <c r="E60" s="238">
        <v>0</v>
      </c>
      <c r="F60" s="238">
        <v>14454.53</v>
      </c>
      <c r="G60" s="238">
        <v>0.6</v>
      </c>
      <c r="H60" s="238">
        <v>0</v>
      </c>
      <c r="I60" s="260">
        <v>0</v>
      </c>
      <c r="J60" s="265">
        <f t="shared" si="11"/>
        <v>16799.879999999997</v>
      </c>
    </row>
    <row r="61" spans="1:16" x14ac:dyDescent="0.3">
      <c r="A61" s="44" t="s">
        <v>228</v>
      </c>
      <c r="B61" s="238">
        <v>9.19</v>
      </c>
      <c r="C61" s="238">
        <v>15431.69</v>
      </c>
      <c r="D61" s="238">
        <v>7649.24</v>
      </c>
      <c r="E61" s="238">
        <v>11.49</v>
      </c>
      <c r="F61" s="238">
        <v>19967.43</v>
      </c>
      <c r="G61" s="238">
        <v>3.98</v>
      </c>
      <c r="H61" s="238">
        <v>1.42</v>
      </c>
      <c r="I61" s="260">
        <v>9.1</v>
      </c>
      <c r="J61" s="265">
        <f t="shared" si="11"/>
        <v>43083.540000000008</v>
      </c>
    </row>
    <row r="62" spans="1:16" x14ac:dyDescent="0.3">
      <c r="A62" s="44" t="s">
        <v>229</v>
      </c>
      <c r="B62" s="238">
        <v>0</v>
      </c>
      <c r="C62" s="238">
        <v>4715.13</v>
      </c>
      <c r="D62" s="238">
        <v>3087.72</v>
      </c>
      <c r="E62" s="238">
        <v>49.52</v>
      </c>
      <c r="F62" s="238">
        <v>8755.6299999999992</v>
      </c>
      <c r="G62" s="238">
        <v>0</v>
      </c>
      <c r="H62" s="238">
        <v>1.04</v>
      </c>
      <c r="I62" s="260">
        <v>282.5</v>
      </c>
      <c r="J62" s="265">
        <f t="shared" si="11"/>
        <v>16891.54</v>
      </c>
    </row>
    <row r="63" spans="1:16" x14ac:dyDescent="0.3">
      <c r="A63" s="44" t="s">
        <v>230</v>
      </c>
      <c r="B63" s="238">
        <v>0</v>
      </c>
      <c r="C63" s="238">
        <v>642.76</v>
      </c>
      <c r="D63" s="238">
        <v>1952.86</v>
      </c>
      <c r="E63" s="238">
        <v>47.48</v>
      </c>
      <c r="F63" s="238">
        <v>4179</v>
      </c>
      <c r="G63" s="238">
        <v>0</v>
      </c>
      <c r="H63" s="238">
        <v>166.14</v>
      </c>
      <c r="I63" s="260">
        <v>35.96</v>
      </c>
      <c r="J63" s="265">
        <f t="shared" si="11"/>
        <v>7024.2000000000007</v>
      </c>
    </row>
    <row r="64" spans="1:16" x14ac:dyDescent="0.3">
      <c r="A64" s="44" t="s">
        <v>231</v>
      </c>
      <c r="B64" s="238">
        <v>0</v>
      </c>
      <c r="C64" s="238">
        <v>1141.6600000000001</v>
      </c>
      <c r="D64" s="238">
        <v>335.64</v>
      </c>
      <c r="E64" s="238">
        <v>0</v>
      </c>
      <c r="F64" s="238">
        <v>183.43</v>
      </c>
      <c r="G64" s="238">
        <v>0</v>
      </c>
      <c r="H64" s="238">
        <v>0</v>
      </c>
      <c r="I64" s="260">
        <v>0</v>
      </c>
      <c r="J64" s="265">
        <f t="shared" si="11"/>
        <v>1660.7300000000002</v>
      </c>
    </row>
    <row r="65" spans="1:11" x14ac:dyDescent="0.3">
      <c r="A65" s="44" t="s">
        <v>232</v>
      </c>
      <c r="B65" s="238">
        <v>0</v>
      </c>
      <c r="C65" s="238">
        <v>0</v>
      </c>
      <c r="D65" s="238">
        <v>0</v>
      </c>
      <c r="E65" s="238">
        <v>0</v>
      </c>
      <c r="F65" s="238">
        <v>0</v>
      </c>
      <c r="G65" s="238">
        <v>0</v>
      </c>
      <c r="H65" s="238">
        <v>0</v>
      </c>
      <c r="I65" s="260">
        <v>0</v>
      </c>
      <c r="J65" s="265">
        <f t="shared" si="11"/>
        <v>0</v>
      </c>
    </row>
    <row r="66" spans="1:11" ht="14.4" thickBot="1" x14ac:dyDescent="0.35">
      <c r="A66" s="46" t="s">
        <v>233</v>
      </c>
      <c r="B66" s="257">
        <v>0</v>
      </c>
      <c r="C66" s="257">
        <v>0</v>
      </c>
      <c r="D66" s="257">
        <v>0</v>
      </c>
      <c r="E66" s="257">
        <v>0</v>
      </c>
      <c r="F66" s="257">
        <v>0</v>
      </c>
      <c r="G66" s="257">
        <v>0</v>
      </c>
      <c r="H66" s="257">
        <v>40.6</v>
      </c>
      <c r="I66" s="266">
        <v>0</v>
      </c>
      <c r="J66" s="265">
        <f t="shared" si="11"/>
        <v>40.6</v>
      </c>
    </row>
    <row r="67" spans="1:11" ht="14.4" thickBot="1" x14ac:dyDescent="0.35">
      <c r="A67" s="421" t="s">
        <v>1</v>
      </c>
      <c r="B67" s="250">
        <f t="shared" ref="B67:E67" si="12">SUM(B52:B66)</f>
        <v>9.19</v>
      </c>
      <c r="C67" s="250">
        <f t="shared" si="12"/>
        <v>26648.74</v>
      </c>
      <c r="D67" s="250">
        <f t="shared" si="12"/>
        <v>13165.1</v>
      </c>
      <c r="E67" s="250">
        <f t="shared" si="12"/>
        <v>108.49000000000001</v>
      </c>
      <c r="F67" s="250">
        <f>SUM(F52:F66)</f>
        <v>48255.25</v>
      </c>
      <c r="G67" s="250">
        <f>SUM(G52:G66)</f>
        <v>4.58</v>
      </c>
      <c r="H67" s="250">
        <f>SUM(H52:H66)</f>
        <v>212.32</v>
      </c>
      <c r="I67" s="267">
        <f>SUM(I52:I66)</f>
        <v>327.56</v>
      </c>
      <c r="J67" s="253">
        <f>SUM(J52:J66)</f>
        <v>88731.23000000001</v>
      </c>
    </row>
    <row r="68" spans="1:11" x14ac:dyDescent="0.3">
      <c r="A68" s="427" t="s">
        <v>283</v>
      </c>
      <c r="B68" s="433">
        <f>B67*100/$J67</f>
        <v>1.0357120035414813E-2</v>
      </c>
      <c r="C68" s="433">
        <f t="shared" ref="C68:I68" si="13">C67*100/$J67</f>
        <v>30.033101085153444</v>
      </c>
      <c r="D68" s="433">
        <f t="shared" si="13"/>
        <v>14.837053425270899</v>
      </c>
      <c r="E68" s="433">
        <f t="shared" si="13"/>
        <v>0.12226811236584907</v>
      </c>
      <c r="F68" s="433">
        <f t="shared" si="13"/>
        <v>54.383614427524556</v>
      </c>
      <c r="G68" s="433">
        <f t="shared" si="13"/>
        <v>5.1616550339716911E-3</v>
      </c>
      <c r="H68" s="433">
        <f t="shared" si="13"/>
        <v>0.23928440978446933</v>
      </c>
      <c r="I68" s="433">
        <f t="shared" si="13"/>
        <v>0.36915976483139024</v>
      </c>
      <c r="J68" s="434">
        <v>100</v>
      </c>
    </row>
    <row r="69" spans="1:11" x14ac:dyDescent="0.3">
      <c r="A69" s="15" t="s">
        <v>284</v>
      </c>
      <c r="B69" s="11"/>
      <c r="C69" s="423" t="s">
        <v>535</v>
      </c>
      <c r="J69" s="17"/>
      <c r="K69" s="17"/>
    </row>
    <row r="70" spans="1:11" ht="14.4" thickBot="1" x14ac:dyDescent="0.35"/>
    <row r="71" spans="1:11" ht="26.25" customHeight="1" thickBot="1" x14ac:dyDescent="0.35">
      <c r="A71" s="792" t="s">
        <v>367</v>
      </c>
      <c r="B71" s="793"/>
      <c r="C71" s="833"/>
    </row>
    <row r="72" spans="1:11" ht="14.4" thickBot="1" x14ac:dyDescent="0.35">
      <c r="A72" s="782" t="s">
        <v>31</v>
      </c>
      <c r="B72" s="784"/>
      <c r="C72" s="133" t="s">
        <v>240</v>
      </c>
    </row>
    <row r="73" spans="1:11" x14ac:dyDescent="0.3">
      <c r="A73" s="844" t="s">
        <v>65</v>
      </c>
      <c r="B73" s="845"/>
      <c r="C73" s="268">
        <v>46.82</v>
      </c>
    </row>
    <row r="74" spans="1:11" x14ac:dyDescent="0.3">
      <c r="A74" s="836" t="s">
        <v>450</v>
      </c>
      <c r="B74" s="837"/>
      <c r="C74" s="269">
        <v>26.68</v>
      </c>
    </row>
    <row r="75" spans="1:11" x14ac:dyDescent="0.3">
      <c r="A75" s="836" t="s">
        <v>442</v>
      </c>
      <c r="B75" s="837"/>
      <c r="C75" s="269">
        <v>46.57</v>
      </c>
    </row>
    <row r="76" spans="1:11" x14ac:dyDescent="0.3">
      <c r="A76" s="836" t="s">
        <v>238</v>
      </c>
      <c r="B76" s="837"/>
      <c r="C76" s="269">
        <v>26.33</v>
      </c>
    </row>
    <row r="77" spans="1:11" x14ac:dyDescent="0.3">
      <c r="A77" s="836" t="s">
        <v>234</v>
      </c>
      <c r="B77" s="837"/>
      <c r="C77" s="269">
        <v>5</v>
      </c>
    </row>
    <row r="78" spans="1:11" ht="12.75" customHeight="1" x14ac:dyDescent="0.3">
      <c r="A78" s="836" t="s">
        <v>102</v>
      </c>
      <c r="B78" s="837"/>
      <c r="C78" s="269">
        <v>28863.59</v>
      </c>
    </row>
    <row r="79" spans="1:11" x14ac:dyDescent="0.3">
      <c r="A79" s="836" t="s">
        <v>103</v>
      </c>
      <c r="B79" s="837"/>
      <c r="C79" s="269">
        <v>14034.86</v>
      </c>
    </row>
    <row r="80" spans="1:11" x14ac:dyDescent="0.3">
      <c r="A80" s="836" t="s">
        <v>106</v>
      </c>
      <c r="B80" s="837"/>
      <c r="C80" s="269">
        <v>109.5</v>
      </c>
    </row>
    <row r="81" spans="1:3" x14ac:dyDescent="0.3">
      <c r="A81" s="836" t="s">
        <v>235</v>
      </c>
      <c r="B81" s="837"/>
      <c r="C81" s="269">
        <v>51391.12</v>
      </c>
    </row>
    <row r="82" spans="1:3" ht="13.5" customHeight="1" x14ac:dyDescent="0.3">
      <c r="A82" s="836" t="s">
        <v>239</v>
      </c>
      <c r="B82" s="837"/>
      <c r="C82" s="269">
        <v>23.74</v>
      </c>
    </row>
    <row r="83" spans="1:3" x14ac:dyDescent="0.3">
      <c r="A83" s="836" t="s">
        <v>178</v>
      </c>
      <c r="B83" s="837"/>
      <c r="C83" s="269">
        <v>20.28</v>
      </c>
    </row>
    <row r="84" spans="1:3" x14ac:dyDescent="0.3">
      <c r="A84" s="778" t="s">
        <v>534</v>
      </c>
      <c r="B84" s="810"/>
      <c r="C84" s="269">
        <v>130.1</v>
      </c>
    </row>
    <row r="85" spans="1:3" x14ac:dyDescent="0.3">
      <c r="A85" s="778" t="s">
        <v>386</v>
      </c>
      <c r="B85" s="810"/>
      <c r="C85" s="270">
        <v>212.32</v>
      </c>
    </row>
    <row r="86" spans="1:3" ht="14.4" thickBot="1" x14ac:dyDescent="0.35">
      <c r="A86" s="818" t="s">
        <v>236</v>
      </c>
      <c r="B86" s="823"/>
      <c r="C86" s="270">
        <v>403.28</v>
      </c>
    </row>
    <row r="87" spans="1:3" ht="14.4" thickBot="1" x14ac:dyDescent="0.35">
      <c r="A87" s="838" t="s">
        <v>237</v>
      </c>
      <c r="B87" s="839"/>
      <c r="C87" s="253">
        <f>SUM(C73:C86)</f>
        <v>95340.190000000017</v>
      </c>
    </row>
    <row r="88" spans="1:3" x14ac:dyDescent="0.3">
      <c r="A88" s="15" t="s">
        <v>284</v>
      </c>
      <c r="B88" s="11"/>
      <c r="C88" s="423" t="s">
        <v>535</v>
      </c>
    </row>
  </sheetData>
  <mergeCells count="21">
    <mergeCell ref="A74:B74"/>
    <mergeCell ref="A75:B75"/>
    <mergeCell ref="A71:C71"/>
    <mergeCell ref="A72:B72"/>
    <mergeCell ref="A73:B73"/>
    <mergeCell ref="A50:J50"/>
    <mergeCell ref="H2:M2"/>
    <mergeCell ref="A2:F2"/>
    <mergeCell ref="A29:P29"/>
    <mergeCell ref="A87:B87"/>
    <mergeCell ref="A77:B77"/>
    <mergeCell ref="A78:B78"/>
    <mergeCell ref="A79:B79"/>
    <mergeCell ref="A80:B80"/>
    <mergeCell ref="A81:B81"/>
    <mergeCell ref="A82:B82"/>
    <mergeCell ref="A83:B83"/>
    <mergeCell ref="A84:B84"/>
    <mergeCell ref="A86:B86"/>
    <mergeCell ref="A76:B76"/>
    <mergeCell ref="A85:B85"/>
  </mergeCells>
  <pageMargins left="0.75" right="0.75" top="1" bottom="1" header="0" footer="0"/>
  <pageSetup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0"/>
  <sheetViews>
    <sheetView showGridLines="0" workbookViewId="0">
      <pane ySplit="3" topLeftCell="A4" activePane="bottomLeft" state="frozenSplit"/>
      <selection pane="bottomLeft" activeCell="N4" sqref="N4"/>
    </sheetView>
  </sheetViews>
  <sheetFormatPr baseColWidth="10" defaultColWidth="11.44140625" defaultRowHeight="13.2" x14ac:dyDescent="0.25"/>
  <cols>
    <col min="1" max="1" width="7.6640625" style="279" customWidth="1"/>
    <col min="2" max="4" width="5" style="279" customWidth="1"/>
    <col min="5" max="5" width="5.44140625" style="279" customWidth="1"/>
    <col min="6" max="8" width="7" style="279" customWidth="1"/>
    <col min="9" max="13" width="7.6640625" style="279" customWidth="1"/>
    <col min="14" max="14" width="6.6640625" style="279" customWidth="1"/>
    <col min="15" max="15" width="7.6640625" style="279" customWidth="1"/>
    <col min="16" max="16" width="6.88671875" style="279" customWidth="1"/>
    <col min="17" max="17" width="5.44140625" style="279" customWidth="1"/>
    <col min="18" max="21" width="8.6640625" style="279" customWidth="1"/>
    <col min="22" max="16384" width="11.44140625" style="279"/>
  </cols>
  <sheetData>
    <row r="1" spans="1:21" ht="14.4" thickBot="1" x14ac:dyDescent="0.3">
      <c r="A1" s="752" t="s">
        <v>414</v>
      </c>
      <c r="B1" s="753"/>
      <c r="C1" s="753"/>
      <c r="D1" s="753"/>
      <c r="E1" s="753"/>
      <c r="F1" s="753"/>
      <c r="G1" s="753"/>
      <c r="H1" s="753"/>
      <c r="I1" s="753"/>
      <c r="J1" s="753"/>
      <c r="K1" s="753"/>
      <c r="L1" s="753"/>
      <c r="M1" s="753"/>
      <c r="N1" s="753"/>
      <c r="O1" s="753"/>
      <c r="P1" s="753"/>
      <c r="Q1" s="753"/>
      <c r="R1" s="754"/>
    </row>
    <row r="2" spans="1:21" ht="13.8" x14ac:dyDescent="0.25">
      <c r="A2" s="745" t="s">
        <v>0</v>
      </c>
      <c r="B2" s="755" t="s">
        <v>15</v>
      </c>
      <c r="C2" s="755"/>
      <c r="D2" s="755"/>
      <c r="E2" s="755"/>
      <c r="F2" s="755"/>
      <c r="G2" s="755"/>
      <c r="H2" s="755"/>
      <c r="I2" s="755"/>
      <c r="J2" s="755"/>
      <c r="K2" s="755"/>
      <c r="L2" s="755"/>
      <c r="M2" s="755"/>
      <c r="N2" s="755"/>
      <c r="O2" s="755"/>
      <c r="P2" s="755"/>
      <c r="Q2" s="755"/>
      <c r="R2" s="747" t="s">
        <v>1</v>
      </c>
      <c r="S2" s="291"/>
      <c r="T2" s="291"/>
      <c r="U2" s="291"/>
    </row>
    <row r="3" spans="1:21" ht="14.4" thickBot="1" x14ac:dyDescent="0.3">
      <c r="A3" s="746"/>
      <c r="B3" s="292" t="s">
        <v>16</v>
      </c>
      <c r="C3" s="292" t="s">
        <v>17</v>
      </c>
      <c r="D3" s="292" t="s">
        <v>18</v>
      </c>
      <c r="E3" s="292" t="s">
        <v>19</v>
      </c>
      <c r="F3" s="292" t="s">
        <v>20</v>
      </c>
      <c r="G3" s="292" t="s">
        <v>21</v>
      </c>
      <c r="H3" s="292" t="s">
        <v>22</v>
      </c>
      <c r="I3" s="292" t="s">
        <v>23</v>
      </c>
      <c r="J3" s="292" t="s">
        <v>24</v>
      </c>
      <c r="K3" s="292"/>
      <c r="L3" s="292" t="s">
        <v>25</v>
      </c>
      <c r="M3" s="292" t="s">
        <v>26</v>
      </c>
      <c r="N3" s="292" t="s">
        <v>27</v>
      </c>
      <c r="O3" s="292" t="s">
        <v>28</v>
      </c>
      <c r="P3" s="292" t="s">
        <v>29</v>
      </c>
      <c r="Q3" s="292" t="s">
        <v>30</v>
      </c>
      <c r="R3" s="748"/>
      <c r="S3" s="291"/>
      <c r="T3" s="291"/>
      <c r="U3" s="291"/>
    </row>
    <row r="4" spans="1:21" ht="13.5" customHeight="1" x14ac:dyDescent="0.25">
      <c r="A4" s="405">
        <v>1975</v>
      </c>
      <c r="B4" s="406">
        <v>0</v>
      </c>
      <c r="C4" s="406">
        <v>0</v>
      </c>
      <c r="D4" s="406">
        <v>0</v>
      </c>
      <c r="E4" s="406">
        <v>0</v>
      </c>
      <c r="F4" s="406">
        <v>31</v>
      </c>
      <c r="G4" s="406">
        <v>1555</v>
      </c>
      <c r="H4" s="406">
        <v>1121</v>
      </c>
      <c r="I4" s="406">
        <v>2424</v>
      </c>
      <c r="J4" s="406">
        <v>10292</v>
      </c>
      <c r="K4" s="406"/>
      <c r="L4" s="406">
        <v>44123</v>
      </c>
      <c r="M4" s="406">
        <v>11115</v>
      </c>
      <c r="N4" s="406">
        <v>0</v>
      </c>
      <c r="O4" s="406">
        <v>7613</v>
      </c>
      <c r="P4" s="406">
        <v>4205</v>
      </c>
      <c r="Q4" s="406">
        <v>0</v>
      </c>
      <c r="R4" s="407">
        <v>82479</v>
      </c>
      <c r="S4" s="293"/>
      <c r="T4" s="293"/>
      <c r="U4" s="293"/>
    </row>
    <row r="5" spans="1:21" ht="13.5" customHeight="1" x14ac:dyDescent="0.25">
      <c r="A5" s="294">
        <v>1976</v>
      </c>
      <c r="B5" s="295">
        <v>0</v>
      </c>
      <c r="C5" s="295">
        <v>30</v>
      </c>
      <c r="D5" s="295">
        <v>0</v>
      </c>
      <c r="E5" s="295">
        <v>0</v>
      </c>
      <c r="F5" s="295">
        <v>756</v>
      </c>
      <c r="G5" s="295">
        <v>2061</v>
      </c>
      <c r="H5" s="295">
        <v>2963</v>
      </c>
      <c r="I5" s="295">
        <v>12650</v>
      </c>
      <c r="J5" s="295">
        <v>10885</v>
      </c>
      <c r="K5" s="295"/>
      <c r="L5" s="295">
        <v>45105</v>
      </c>
      <c r="M5" s="295">
        <v>17950</v>
      </c>
      <c r="N5" s="295">
        <v>0</v>
      </c>
      <c r="O5" s="295">
        <v>13544</v>
      </c>
      <c r="P5" s="295">
        <v>1861</v>
      </c>
      <c r="Q5" s="295">
        <v>0</v>
      </c>
      <c r="R5" s="296">
        <v>107805</v>
      </c>
    </row>
    <row r="6" spans="1:21" ht="13.5" customHeight="1" x14ac:dyDescent="0.25">
      <c r="A6" s="294">
        <v>1977</v>
      </c>
      <c r="B6" s="295">
        <v>0</v>
      </c>
      <c r="C6" s="295">
        <v>0</v>
      </c>
      <c r="D6" s="295">
        <v>0</v>
      </c>
      <c r="E6" s="295">
        <v>0</v>
      </c>
      <c r="F6" s="295">
        <v>1609</v>
      </c>
      <c r="G6" s="295">
        <v>2473</v>
      </c>
      <c r="H6" s="295">
        <v>2961</v>
      </c>
      <c r="I6" s="295">
        <v>7565</v>
      </c>
      <c r="J6" s="295">
        <v>11119</v>
      </c>
      <c r="K6" s="295"/>
      <c r="L6" s="295">
        <v>40424</v>
      </c>
      <c r="M6" s="295">
        <v>13358</v>
      </c>
      <c r="N6" s="295">
        <v>0</v>
      </c>
      <c r="O6" s="295">
        <v>12353</v>
      </c>
      <c r="P6" s="295">
        <v>1310</v>
      </c>
      <c r="Q6" s="295">
        <v>0</v>
      </c>
      <c r="R6" s="296">
        <v>93172</v>
      </c>
    </row>
    <row r="7" spans="1:21" ht="13.5" customHeight="1" x14ac:dyDescent="0.25">
      <c r="A7" s="294">
        <v>1978</v>
      </c>
      <c r="B7" s="295">
        <v>0</v>
      </c>
      <c r="C7" s="295">
        <v>0</v>
      </c>
      <c r="D7" s="295">
        <v>0</v>
      </c>
      <c r="E7" s="295">
        <v>0</v>
      </c>
      <c r="F7" s="295">
        <v>3300</v>
      </c>
      <c r="G7" s="295">
        <v>3789</v>
      </c>
      <c r="H7" s="295">
        <v>1245</v>
      </c>
      <c r="I7" s="295">
        <v>10691</v>
      </c>
      <c r="J7" s="295">
        <v>9192</v>
      </c>
      <c r="K7" s="295"/>
      <c r="L7" s="295">
        <v>32327</v>
      </c>
      <c r="M7" s="295">
        <v>8794</v>
      </c>
      <c r="N7" s="295">
        <v>0</v>
      </c>
      <c r="O7" s="295">
        <v>6686</v>
      </c>
      <c r="P7" s="295">
        <v>1336</v>
      </c>
      <c r="Q7" s="295">
        <v>11</v>
      </c>
      <c r="R7" s="296">
        <v>77371</v>
      </c>
    </row>
    <row r="8" spans="1:21" ht="13.5" customHeight="1" x14ac:dyDescent="0.25">
      <c r="A8" s="294">
        <v>1979</v>
      </c>
      <c r="B8" s="295">
        <v>0</v>
      </c>
      <c r="C8" s="295">
        <v>0</v>
      </c>
      <c r="D8" s="295">
        <v>0</v>
      </c>
      <c r="E8" s="295">
        <v>0</v>
      </c>
      <c r="F8" s="295">
        <v>1019</v>
      </c>
      <c r="G8" s="295">
        <v>694</v>
      </c>
      <c r="H8" s="295">
        <v>341</v>
      </c>
      <c r="I8" s="295">
        <v>1611</v>
      </c>
      <c r="J8" s="295">
        <v>6942</v>
      </c>
      <c r="K8" s="295"/>
      <c r="L8" s="295">
        <v>28457</v>
      </c>
      <c r="M8" s="295">
        <v>6436</v>
      </c>
      <c r="N8" s="295">
        <v>0</v>
      </c>
      <c r="O8" s="295">
        <v>5245</v>
      </c>
      <c r="P8" s="295">
        <v>1481</v>
      </c>
      <c r="Q8" s="295">
        <v>0</v>
      </c>
      <c r="R8" s="296">
        <v>52226</v>
      </c>
    </row>
    <row r="9" spans="1:21" ht="13.5" customHeight="1" x14ac:dyDescent="0.25">
      <c r="A9" s="294">
        <v>1980</v>
      </c>
      <c r="B9" s="295">
        <v>0</v>
      </c>
      <c r="C9" s="295">
        <v>50</v>
      </c>
      <c r="D9" s="295">
        <v>0</v>
      </c>
      <c r="E9" s="295">
        <v>0</v>
      </c>
      <c r="F9" s="295">
        <v>6259</v>
      </c>
      <c r="G9" s="295">
        <v>1837</v>
      </c>
      <c r="H9" s="295">
        <v>1804</v>
      </c>
      <c r="I9" s="295">
        <v>2344</v>
      </c>
      <c r="J9" s="295">
        <v>13522</v>
      </c>
      <c r="K9" s="295"/>
      <c r="L9" s="295">
        <v>31306</v>
      </c>
      <c r="M9" s="295">
        <v>9959</v>
      </c>
      <c r="N9" s="295">
        <v>0</v>
      </c>
      <c r="O9" s="295">
        <v>4176</v>
      </c>
      <c r="P9" s="295">
        <v>907</v>
      </c>
      <c r="Q9" s="295">
        <v>0</v>
      </c>
      <c r="R9" s="296">
        <v>72164</v>
      </c>
    </row>
    <row r="10" spans="1:21" ht="13.5" customHeight="1" x14ac:dyDescent="0.25">
      <c r="A10" s="294">
        <v>1981</v>
      </c>
      <c r="B10" s="295">
        <v>0</v>
      </c>
      <c r="C10" s="295">
        <v>0</v>
      </c>
      <c r="D10" s="295">
        <v>0</v>
      </c>
      <c r="E10" s="295">
        <v>0</v>
      </c>
      <c r="F10" s="295">
        <v>1998</v>
      </c>
      <c r="G10" s="295">
        <v>1521</v>
      </c>
      <c r="H10" s="295">
        <v>176</v>
      </c>
      <c r="I10" s="295">
        <v>2426</v>
      </c>
      <c r="J10" s="295">
        <v>21616</v>
      </c>
      <c r="K10" s="295"/>
      <c r="L10" s="295">
        <v>41546</v>
      </c>
      <c r="M10" s="295">
        <v>16393</v>
      </c>
      <c r="N10" s="295">
        <v>0</v>
      </c>
      <c r="O10" s="295">
        <v>6743</v>
      </c>
      <c r="P10" s="295">
        <v>362</v>
      </c>
      <c r="Q10" s="295">
        <v>0</v>
      </c>
      <c r="R10" s="296">
        <v>92781</v>
      </c>
    </row>
    <row r="11" spans="1:21" ht="13.5" customHeight="1" x14ac:dyDescent="0.25">
      <c r="A11" s="294">
        <v>1982</v>
      </c>
      <c r="B11" s="295">
        <v>0</v>
      </c>
      <c r="C11" s="295">
        <v>0</v>
      </c>
      <c r="D11" s="295">
        <v>0</v>
      </c>
      <c r="E11" s="295">
        <v>25</v>
      </c>
      <c r="F11" s="295">
        <v>3906</v>
      </c>
      <c r="G11" s="295">
        <v>480</v>
      </c>
      <c r="H11" s="295">
        <v>83</v>
      </c>
      <c r="I11" s="295">
        <v>1285</v>
      </c>
      <c r="J11" s="295">
        <v>13371</v>
      </c>
      <c r="K11" s="295"/>
      <c r="L11" s="295">
        <v>32754</v>
      </c>
      <c r="M11" s="295">
        <v>13170</v>
      </c>
      <c r="N11" s="295">
        <v>0</v>
      </c>
      <c r="O11" s="295">
        <v>3085</v>
      </c>
      <c r="P11" s="295">
        <v>427</v>
      </c>
      <c r="Q11" s="295">
        <v>0</v>
      </c>
      <c r="R11" s="296">
        <v>68586</v>
      </c>
    </row>
    <row r="12" spans="1:21" ht="13.5" customHeight="1" x14ac:dyDescent="0.25">
      <c r="A12" s="294">
        <v>1983</v>
      </c>
      <c r="B12" s="295">
        <v>0</v>
      </c>
      <c r="C12" s="295">
        <v>181</v>
      </c>
      <c r="D12" s="295">
        <v>0</v>
      </c>
      <c r="E12" s="295">
        <v>165</v>
      </c>
      <c r="F12" s="295">
        <v>5295</v>
      </c>
      <c r="G12" s="295">
        <v>1423</v>
      </c>
      <c r="H12" s="295">
        <v>669</v>
      </c>
      <c r="I12" s="295">
        <v>3721</v>
      </c>
      <c r="J12" s="295">
        <v>14332</v>
      </c>
      <c r="K12" s="295"/>
      <c r="L12" s="295">
        <v>30653</v>
      </c>
      <c r="M12" s="295">
        <v>14786</v>
      </c>
      <c r="N12" s="295">
        <v>0</v>
      </c>
      <c r="O12" s="295">
        <v>4234</v>
      </c>
      <c r="P12" s="295">
        <v>821</v>
      </c>
      <c r="Q12" s="295">
        <v>0</v>
      </c>
      <c r="R12" s="296">
        <v>76280</v>
      </c>
    </row>
    <row r="13" spans="1:21" ht="13.5" customHeight="1" x14ac:dyDescent="0.25">
      <c r="A13" s="294">
        <v>1984</v>
      </c>
      <c r="B13" s="295">
        <v>0</v>
      </c>
      <c r="C13" s="295">
        <v>325</v>
      </c>
      <c r="D13" s="295">
        <v>0</v>
      </c>
      <c r="E13" s="295">
        <v>82</v>
      </c>
      <c r="F13" s="295">
        <v>5579</v>
      </c>
      <c r="G13" s="295">
        <v>2337</v>
      </c>
      <c r="H13" s="295">
        <v>1415</v>
      </c>
      <c r="I13" s="295">
        <v>7005</v>
      </c>
      <c r="J13" s="295">
        <v>22446</v>
      </c>
      <c r="K13" s="295"/>
      <c r="L13" s="295">
        <v>26824</v>
      </c>
      <c r="M13" s="295">
        <v>17987</v>
      </c>
      <c r="N13" s="295">
        <v>0</v>
      </c>
      <c r="O13" s="295">
        <v>8370</v>
      </c>
      <c r="P13" s="295">
        <v>1232</v>
      </c>
      <c r="Q13" s="295">
        <v>0</v>
      </c>
      <c r="R13" s="296">
        <v>93602</v>
      </c>
    </row>
    <row r="14" spans="1:21" ht="13.5" customHeight="1" x14ac:dyDescent="0.25">
      <c r="A14" s="294">
        <v>1985</v>
      </c>
      <c r="B14" s="295">
        <v>0</v>
      </c>
      <c r="C14" s="295">
        <v>391</v>
      </c>
      <c r="D14" s="295">
        <v>37</v>
      </c>
      <c r="E14" s="295">
        <v>101</v>
      </c>
      <c r="F14" s="295">
        <v>3949</v>
      </c>
      <c r="G14" s="295">
        <v>2634</v>
      </c>
      <c r="H14" s="295">
        <v>726</v>
      </c>
      <c r="I14" s="295">
        <v>6856</v>
      </c>
      <c r="J14" s="295">
        <v>22783</v>
      </c>
      <c r="K14" s="295"/>
      <c r="L14" s="295">
        <v>30207</v>
      </c>
      <c r="M14" s="295">
        <v>18890</v>
      </c>
      <c r="N14" s="295">
        <v>0</v>
      </c>
      <c r="O14" s="295">
        <v>8642</v>
      </c>
      <c r="P14" s="295">
        <v>1021</v>
      </c>
      <c r="Q14" s="295">
        <v>40</v>
      </c>
      <c r="R14" s="296">
        <v>96277</v>
      </c>
    </row>
    <row r="15" spans="1:21" ht="13.5" customHeight="1" x14ac:dyDescent="0.25">
      <c r="A15" s="294">
        <v>1986</v>
      </c>
      <c r="B15" s="295">
        <v>0</v>
      </c>
      <c r="C15" s="295">
        <v>38</v>
      </c>
      <c r="D15" s="295">
        <v>15</v>
      </c>
      <c r="E15" s="295">
        <v>0</v>
      </c>
      <c r="F15" s="295">
        <v>2438</v>
      </c>
      <c r="G15" s="295">
        <v>1898</v>
      </c>
      <c r="H15" s="295">
        <v>122</v>
      </c>
      <c r="I15" s="295">
        <v>2335</v>
      </c>
      <c r="J15" s="295">
        <v>15971</v>
      </c>
      <c r="K15" s="295"/>
      <c r="L15" s="295">
        <v>20864</v>
      </c>
      <c r="M15" s="295">
        <v>14885</v>
      </c>
      <c r="N15" s="295">
        <v>0</v>
      </c>
      <c r="O15" s="295">
        <v>7048</v>
      </c>
      <c r="P15" s="295">
        <v>583</v>
      </c>
      <c r="Q15" s="297">
        <v>0</v>
      </c>
      <c r="R15" s="296">
        <v>66197</v>
      </c>
    </row>
    <row r="16" spans="1:21" ht="13.5" customHeight="1" x14ac:dyDescent="0.25">
      <c r="A16" s="294">
        <v>1987</v>
      </c>
      <c r="B16" s="295">
        <v>0</v>
      </c>
      <c r="C16" s="295">
        <v>5</v>
      </c>
      <c r="D16" s="295">
        <v>3</v>
      </c>
      <c r="E16" s="295">
        <v>6</v>
      </c>
      <c r="F16" s="295">
        <v>2773</v>
      </c>
      <c r="G16" s="295">
        <v>1502</v>
      </c>
      <c r="H16" s="295">
        <v>65</v>
      </c>
      <c r="I16" s="295">
        <v>1507</v>
      </c>
      <c r="J16" s="295">
        <v>14043</v>
      </c>
      <c r="K16" s="295"/>
      <c r="L16" s="295">
        <v>23729</v>
      </c>
      <c r="M16" s="295">
        <v>13286</v>
      </c>
      <c r="N16" s="295">
        <v>0</v>
      </c>
      <c r="O16" s="295">
        <v>7490</v>
      </c>
      <c r="P16" s="295">
        <v>1032</v>
      </c>
      <c r="Q16" s="297">
        <v>0</v>
      </c>
      <c r="R16" s="296">
        <v>65441</v>
      </c>
    </row>
    <row r="17" spans="1:18" ht="13.5" customHeight="1" x14ac:dyDescent="0.25">
      <c r="A17" s="294">
        <v>1988</v>
      </c>
      <c r="B17" s="295">
        <v>0</v>
      </c>
      <c r="C17" s="295">
        <v>20</v>
      </c>
      <c r="D17" s="295">
        <v>9</v>
      </c>
      <c r="E17" s="295">
        <v>8</v>
      </c>
      <c r="F17" s="295">
        <v>626</v>
      </c>
      <c r="G17" s="295">
        <v>2359</v>
      </c>
      <c r="H17" s="295">
        <v>75</v>
      </c>
      <c r="I17" s="295">
        <v>2076</v>
      </c>
      <c r="J17" s="295">
        <v>15382</v>
      </c>
      <c r="K17" s="295"/>
      <c r="L17" s="295">
        <v>30445</v>
      </c>
      <c r="M17" s="295">
        <v>12522</v>
      </c>
      <c r="N17" s="295">
        <v>0</v>
      </c>
      <c r="O17" s="295">
        <v>8724</v>
      </c>
      <c r="P17" s="295">
        <v>262</v>
      </c>
      <c r="Q17" s="297">
        <v>0</v>
      </c>
      <c r="R17" s="296">
        <v>72508</v>
      </c>
    </row>
    <row r="18" spans="1:18" ht="13.5" customHeight="1" x14ac:dyDescent="0.25">
      <c r="A18" s="294">
        <v>1989</v>
      </c>
      <c r="B18" s="295">
        <v>0</v>
      </c>
      <c r="C18" s="295">
        <v>0</v>
      </c>
      <c r="D18" s="295">
        <v>0</v>
      </c>
      <c r="E18" s="295">
        <v>13</v>
      </c>
      <c r="F18" s="295">
        <v>1929</v>
      </c>
      <c r="G18" s="295">
        <v>3466</v>
      </c>
      <c r="H18" s="295">
        <v>64</v>
      </c>
      <c r="I18" s="295">
        <v>4519</v>
      </c>
      <c r="J18" s="295">
        <v>16223</v>
      </c>
      <c r="K18" s="295"/>
      <c r="L18" s="295">
        <v>35329</v>
      </c>
      <c r="M18" s="295">
        <v>15812</v>
      </c>
      <c r="N18" s="295">
        <v>0</v>
      </c>
      <c r="O18" s="295">
        <v>8986</v>
      </c>
      <c r="P18" s="295">
        <v>362</v>
      </c>
      <c r="Q18" s="297">
        <v>0</v>
      </c>
      <c r="R18" s="296">
        <v>86703</v>
      </c>
    </row>
    <row r="19" spans="1:18" ht="13.5" customHeight="1" x14ac:dyDescent="0.25">
      <c r="A19" s="294">
        <v>1990</v>
      </c>
      <c r="B19" s="295">
        <v>0</v>
      </c>
      <c r="C19" s="295">
        <v>0</v>
      </c>
      <c r="D19" s="295">
        <v>0</v>
      </c>
      <c r="E19" s="295">
        <v>125</v>
      </c>
      <c r="F19" s="295">
        <v>841</v>
      </c>
      <c r="G19" s="295">
        <v>5828</v>
      </c>
      <c r="H19" s="295">
        <v>151</v>
      </c>
      <c r="I19" s="295">
        <v>4311</v>
      </c>
      <c r="J19" s="295">
        <v>13944</v>
      </c>
      <c r="K19" s="295"/>
      <c r="L19" s="295">
        <v>44795</v>
      </c>
      <c r="M19" s="295">
        <v>10495</v>
      </c>
      <c r="N19" s="295">
        <v>0</v>
      </c>
      <c r="O19" s="295">
        <v>13183</v>
      </c>
      <c r="P19" s="295">
        <v>457</v>
      </c>
      <c r="Q19" s="297">
        <v>0</v>
      </c>
      <c r="R19" s="296">
        <v>94130</v>
      </c>
    </row>
    <row r="20" spans="1:18" ht="13.5" customHeight="1" x14ac:dyDescent="0.25">
      <c r="A20" s="294">
        <v>1991</v>
      </c>
      <c r="B20" s="295">
        <v>0</v>
      </c>
      <c r="C20" s="295">
        <v>0</v>
      </c>
      <c r="D20" s="295">
        <v>0</v>
      </c>
      <c r="E20" s="295">
        <v>78</v>
      </c>
      <c r="F20" s="295">
        <v>3041</v>
      </c>
      <c r="G20" s="295">
        <v>4821</v>
      </c>
      <c r="H20" s="295">
        <v>328</v>
      </c>
      <c r="I20" s="295">
        <v>7931</v>
      </c>
      <c r="J20" s="295">
        <v>16349</v>
      </c>
      <c r="K20" s="295"/>
      <c r="L20" s="295">
        <v>46191</v>
      </c>
      <c r="M20" s="295">
        <v>22725</v>
      </c>
      <c r="N20" s="295">
        <v>0</v>
      </c>
      <c r="O20" s="295">
        <v>15587</v>
      </c>
      <c r="P20" s="295">
        <v>391</v>
      </c>
      <c r="Q20" s="297">
        <v>0</v>
      </c>
      <c r="R20" s="296">
        <v>117442</v>
      </c>
    </row>
    <row r="21" spans="1:18" ht="13.5" customHeight="1" x14ac:dyDescent="0.25">
      <c r="A21" s="294">
        <v>1992</v>
      </c>
      <c r="B21" s="295">
        <v>0</v>
      </c>
      <c r="C21" s="295">
        <v>19</v>
      </c>
      <c r="D21" s="295">
        <v>0</v>
      </c>
      <c r="E21" s="295">
        <v>164</v>
      </c>
      <c r="F21" s="295">
        <v>5488</v>
      </c>
      <c r="G21" s="295">
        <v>5011</v>
      </c>
      <c r="H21" s="295">
        <v>1382</v>
      </c>
      <c r="I21" s="295">
        <v>10020</v>
      </c>
      <c r="J21" s="295">
        <v>17375</v>
      </c>
      <c r="K21" s="295"/>
      <c r="L21" s="295">
        <v>49167</v>
      </c>
      <c r="M21" s="295">
        <v>24735</v>
      </c>
      <c r="N21" s="295">
        <v>0</v>
      </c>
      <c r="O21" s="295">
        <v>16322</v>
      </c>
      <c r="P21" s="295">
        <v>746</v>
      </c>
      <c r="Q21" s="297">
        <v>0</v>
      </c>
      <c r="R21" s="296">
        <v>130429</v>
      </c>
    </row>
    <row r="22" spans="1:18" ht="13.5" customHeight="1" x14ac:dyDescent="0.25">
      <c r="A22" s="294">
        <v>1993</v>
      </c>
      <c r="B22" s="295">
        <v>0</v>
      </c>
      <c r="C22" s="295">
        <v>31</v>
      </c>
      <c r="D22" s="295">
        <v>20</v>
      </c>
      <c r="E22" s="295">
        <v>131</v>
      </c>
      <c r="F22" s="295">
        <v>1732</v>
      </c>
      <c r="G22" s="295">
        <v>4713</v>
      </c>
      <c r="H22" s="295">
        <v>2470</v>
      </c>
      <c r="I22" s="295">
        <v>9679</v>
      </c>
      <c r="J22" s="295">
        <v>15841</v>
      </c>
      <c r="K22" s="295"/>
      <c r="L22" s="295">
        <v>50370</v>
      </c>
      <c r="M22" s="295">
        <v>20826</v>
      </c>
      <c r="N22" s="295">
        <v>0</v>
      </c>
      <c r="O22" s="295">
        <v>17185</v>
      </c>
      <c r="P22" s="295">
        <v>1701</v>
      </c>
      <c r="Q22" s="295">
        <v>5</v>
      </c>
      <c r="R22" s="296">
        <v>124704</v>
      </c>
    </row>
    <row r="23" spans="1:18" ht="13.5" customHeight="1" x14ac:dyDescent="0.25">
      <c r="A23" s="294">
        <v>1994</v>
      </c>
      <c r="B23" s="295">
        <v>0</v>
      </c>
      <c r="C23" s="295">
        <v>227</v>
      </c>
      <c r="D23" s="295">
        <v>23</v>
      </c>
      <c r="E23" s="295">
        <v>124</v>
      </c>
      <c r="F23" s="295">
        <v>2517</v>
      </c>
      <c r="G23" s="295">
        <v>3973</v>
      </c>
      <c r="H23" s="295">
        <v>859</v>
      </c>
      <c r="I23" s="295">
        <v>7091</v>
      </c>
      <c r="J23" s="295">
        <v>16853</v>
      </c>
      <c r="K23" s="295"/>
      <c r="L23" s="295">
        <v>47484</v>
      </c>
      <c r="M23" s="295">
        <v>10978</v>
      </c>
      <c r="N23" s="295">
        <v>0</v>
      </c>
      <c r="O23" s="295">
        <v>17757</v>
      </c>
      <c r="P23" s="295">
        <v>1987</v>
      </c>
      <c r="Q23" s="295">
        <v>12</v>
      </c>
      <c r="R23" s="296">
        <v>109885</v>
      </c>
    </row>
    <row r="24" spans="1:18" ht="13.5" customHeight="1" x14ac:dyDescent="0.25">
      <c r="A24" s="294">
        <v>1995</v>
      </c>
      <c r="B24" s="295">
        <v>0</v>
      </c>
      <c r="C24" s="295">
        <v>20</v>
      </c>
      <c r="D24" s="295">
        <v>17</v>
      </c>
      <c r="E24" s="295">
        <v>121</v>
      </c>
      <c r="F24" s="295">
        <v>1665</v>
      </c>
      <c r="G24" s="295">
        <v>2956</v>
      </c>
      <c r="H24" s="295">
        <v>1037</v>
      </c>
      <c r="I24" s="295">
        <v>3872</v>
      </c>
      <c r="J24" s="295">
        <v>13575</v>
      </c>
      <c r="K24" s="295"/>
      <c r="L24" s="295">
        <v>43583</v>
      </c>
      <c r="M24" s="295">
        <v>21119</v>
      </c>
      <c r="N24" s="295">
        <v>0</v>
      </c>
      <c r="O24" s="295">
        <v>9834</v>
      </c>
      <c r="P24" s="295">
        <v>2059</v>
      </c>
      <c r="Q24" s="295">
        <v>0</v>
      </c>
      <c r="R24" s="296">
        <v>99858</v>
      </c>
    </row>
    <row r="25" spans="1:18" ht="13.5" customHeight="1" x14ac:dyDescent="0.25">
      <c r="A25" s="294">
        <v>1996</v>
      </c>
      <c r="B25" s="295">
        <v>0</v>
      </c>
      <c r="C25" s="295">
        <v>33</v>
      </c>
      <c r="D25" s="295">
        <v>24</v>
      </c>
      <c r="E25" s="295">
        <v>99</v>
      </c>
      <c r="F25" s="295">
        <v>1399</v>
      </c>
      <c r="G25" s="295">
        <v>1890</v>
      </c>
      <c r="H25" s="295">
        <v>1396</v>
      </c>
      <c r="I25" s="295">
        <v>1813</v>
      </c>
      <c r="J25" s="295">
        <v>13797</v>
      </c>
      <c r="K25" s="295"/>
      <c r="L25" s="295">
        <v>41722</v>
      </c>
      <c r="M25" s="295">
        <v>7060</v>
      </c>
      <c r="N25" s="295">
        <v>0</v>
      </c>
      <c r="O25" s="295">
        <v>8489</v>
      </c>
      <c r="P25" s="295">
        <v>860</v>
      </c>
      <c r="Q25" s="295">
        <v>10</v>
      </c>
      <c r="R25" s="296">
        <v>78592</v>
      </c>
    </row>
    <row r="26" spans="1:18" ht="13.5" customHeight="1" x14ac:dyDescent="0.25">
      <c r="A26" s="294">
        <v>1997</v>
      </c>
      <c r="B26" s="295">
        <v>0</v>
      </c>
      <c r="C26" s="295">
        <v>44</v>
      </c>
      <c r="D26" s="295">
        <v>53</v>
      </c>
      <c r="E26" s="295">
        <v>42</v>
      </c>
      <c r="F26" s="295">
        <v>1878</v>
      </c>
      <c r="G26" s="295">
        <v>1513</v>
      </c>
      <c r="H26" s="295">
        <v>434</v>
      </c>
      <c r="I26" s="295">
        <v>4403</v>
      </c>
      <c r="J26" s="295">
        <v>20979</v>
      </c>
      <c r="K26" s="295"/>
      <c r="L26" s="295">
        <v>26322</v>
      </c>
      <c r="M26" s="295">
        <v>14456</v>
      </c>
      <c r="N26" s="295">
        <v>0</v>
      </c>
      <c r="O26" s="295">
        <v>7539</v>
      </c>
      <c r="P26" s="295">
        <v>1802</v>
      </c>
      <c r="Q26" s="295">
        <v>19</v>
      </c>
      <c r="R26" s="296">
        <v>79484</v>
      </c>
    </row>
    <row r="27" spans="1:18" ht="13.5" customHeight="1" x14ac:dyDescent="0.25">
      <c r="A27" s="298">
        <v>1998</v>
      </c>
      <c r="B27" s="295">
        <v>0</v>
      </c>
      <c r="C27" s="295">
        <v>22</v>
      </c>
      <c r="D27" s="295">
        <v>75</v>
      </c>
      <c r="E27" s="295">
        <v>154</v>
      </c>
      <c r="F27" s="295">
        <v>96</v>
      </c>
      <c r="G27" s="295">
        <v>1649</v>
      </c>
      <c r="H27" s="295">
        <v>651</v>
      </c>
      <c r="I27" s="295">
        <v>4361</v>
      </c>
      <c r="J27" s="295">
        <v>13028</v>
      </c>
      <c r="K27" s="295"/>
      <c r="L27" s="295">
        <v>41492</v>
      </c>
      <c r="M27" s="295">
        <v>10647</v>
      </c>
      <c r="N27" s="295">
        <v>0</v>
      </c>
      <c r="O27" s="295">
        <v>12736</v>
      </c>
      <c r="P27" s="295">
        <v>1658</v>
      </c>
      <c r="Q27" s="295">
        <v>10</v>
      </c>
      <c r="R27" s="296">
        <v>86579</v>
      </c>
    </row>
    <row r="28" spans="1:18" ht="13.5" customHeight="1" x14ac:dyDescent="0.25">
      <c r="A28" s="298">
        <v>1999</v>
      </c>
      <c r="B28" s="295">
        <v>0</v>
      </c>
      <c r="C28" s="295">
        <v>33</v>
      </c>
      <c r="D28" s="295">
        <v>31</v>
      </c>
      <c r="E28" s="295">
        <v>90</v>
      </c>
      <c r="F28" s="295">
        <v>1884</v>
      </c>
      <c r="G28" s="295">
        <v>1757</v>
      </c>
      <c r="H28" s="295">
        <v>901</v>
      </c>
      <c r="I28" s="295">
        <v>5616</v>
      </c>
      <c r="J28" s="295">
        <v>18713</v>
      </c>
      <c r="K28" s="295"/>
      <c r="L28" s="295">
        <v>51530</v>
      </c>
      <c r="M28" s="295">
        <v>13803</v>
      </c>
      <c r="N28" s="295">
        <v>0</v>
      </c>
      <c r="O28" s="295">
        <v>12092</v>
      </c>
      <c r="P28" s="295">
        <v>1809</v>
      </c>
      <c r="Q28" s="295">
        <v>10</v>
      </c>
      <c r="R28" s="296">
        <v>108269</v>
      </c>
    </row>
    <row r="29" spans="1:18" ht="13.5" customHeight="1" x14ac:dyDescent="0.25">
      <c r="A29" s="298">
        <v>2000</v>
      </c>
      <c r="B29" s="295">
        <v>0</v>
      </c>
      <c r="C29" s="295">
        <v>21</v>
      </c>
      <c r="D29" s="295">
        <v>29</v>
      </c>
      <c r="E29" s="295">
        <v>102</v>
      </c>
      <c r="F29" s="295">
        <v>2469</v>
      </c>
      <c r="G29" s="295">
        <v>1720</v>
      </c>
      <c r="H29" s="295">
        <v>468</v>
      </c>
      <c r="I29" s="295">
        <v>8534</v>
      </c>
      <c r="J29" s="295">
        <v>16964</v>
      </c>
      <c r="K29" s="295"/>
      <c r="L29" s="295">
        <v>43916</v>
      </c>
      <c r="M29" s="295">
        <v>14563</v>
      </c>
      <c r="N29" s="295">
        <v>0</v>
      </c>
      <c r="O29" s="295">
        <v>12078</v>
      </c>
      <c r="P29" s="295">
        <v>1474</v>
      </c>
      <c r="Q29" s="295">
        <v>12</v>
      </c>
      <c r="R29" s="296">
        <v>102350</v>
      </c>
    </row>
    <row r="30" spans="1:18" ht="13.5" customHeight="1" x14ac:dyDescent="0.25">
      <c r="A30" s="298">
        <v>2001</v>
      </c>
      <c r="B30" s="295">
        <v>0</v>
      </c>
      <c r="C30" s="295">
        <v>94</v>
      </c>
      <c r="D30" s="295">
        <v>85</v>
      </c>
      <c r="E30" s="295">
        <v>124</v>
      </c>
      <c r="F30" s="295">
        <v>2760</v>
      </c>
      <c r="G30" s="295">
        <v>3365</v>
      </c>
      <c r="H30" s="295">
        <v>151</v>
      </c>
      <c r="I30" s="295">
        <v>4074</v>
      </c>
      <c r="J30" s="295">
        <v>18273</v>
      </c>
      <c r="K30" s="295"/>
      <c r="L30" s="295">
        <v>32294</v>
      </c>
      <c r="M30" s="295">
        <v>21157</v>
      </c>
      <c r="N30" s="295">
        <v>0</v>
      </c>
      <c r="O30" s="295">
        <v>10012</v>
      </c>
      <c r="P30" s="295">
        <v>2451</v>
      </c>
      <c r="Q30" s="295">
        <v>16</v>
      </c>
      <c r="R30" s="296">
        <v>94855</v>
      </c>
    </row>
    <row r="31" spans="1:18" ht="13.5" customHeight="1" x14ac:dyDescent="0.25">
      <c r="A31" s="298">
        <v>2002</v>
      </c>
      <c r="B31" s="295">
        <v>0</v>
      </c>
      <c r="C31" s="295">
        <v>27</v>
      </c>
      <c r="D31" s="295">
        <v>80</v>
      </c>
      <c r="E31" s="295">
        <v>118</v>
      </c>
      <c r="F31" s="295">
        <v>4984</v>
      </c>
      <c r="G31" s="295">
        <v>3929</v>
      </c>
      <c r="H31" s="295">
        <v>449</v>
      </c>
      <c r="I31" s="295">
        <v>3768</v>
      </c>
      <c r="J31" s="295">
        <v>13671</v>
      </c>
      <c r="K31" s="295"/>
      <c r="L31" s="295">
        <v>33509</v>
      </c>
      <c r="M31" s="295">
        <v>15284</v>
      </c>
      <c r="N31" s="295">
        <v>0</v>
      </c>
      <c r="O31" s="295">
        <v>9661</v>
      </c>
      <c r="P31" s="295">
        <v>2600</v>
      </c>
      <c r="Q31" s="295">
        <v>11</v>
      </c>
      <c r="R31" s="296">
        <v>88089</v>
      </c>
    </row>
    <row r="32" spans="1:18" ht="13.5" customHeight="1" x14ac:dyDescent="0.25">
      <c r="A32" s="298">
        <v>2003</v>
      </c>
      <c r="B32" s="295">
        <v>0</v>
      </c>
      <c r="C32" s="295">
        <v>42</v>
      </c>
      <c r="D32" s="295">
        <v>52</v>
      </c>
      <c r="E32" s="295">
        <v>150</v>
      </c>
      <c r="F32" s="295">
        <v>3638</v>
      </c>
      <c r="G32" s="295">
        <v>4055</v>
      </c>
      <c r="H32" s="295">
        <v>33</v>
      </c>
      <c r="I32" s="295">
        <v>7193</v>
      </c>
      <c r="J32" s="295">
        <v>23694</v>
      </c>
      <c r="K32" s="295"/>
      <c r="L32" s="295">
        <v>44018</v>
      </c>
      <c r="M32" s="295">
        <v>22500</v>
      </c>
      <c r="N32" s="295">
        <v>0</v>
      </c>
      <c r="O32" s="295">
        <v>11159</v>
      </c>
      <c r="P32" s="295">
        <v>2929</v>
      </c>
      <c r="Q32" s="295">
        <v>33</v>
      </c>
      <c r="R32" s="296">
        <v>119496</v>
      </c>
    </row>
    <row r="33" spans="1:18" ht="13.5" customHeight="1" x14ac:dyDescent="0.25">
      <c r="A33" s="298">
        <v>2004</v>
      </c>
      <c r="B33" s="295">
        <v>0</v>
      </c>
      <c r="C33" s="295">
        <v>65</v>
      </c>
      <c r="D33" s="295">
        <v>67</v>
      </c>
      <c r="E33" s="295">
        <v>151</v>
      </c>
      <c r="F33" s="295">
        <v>5089</v>
      </c>
      <c r="G33" s="295">
        <v>2457</v>
      </c>
      <c r="H33" s="295">
        <v>264</v>
      </c>
      <c r="I33" s="295">
        <v>5743</v>
      </c>
      <c r="J33" s="295">
        <v>24751</v>
      </c>
      <c r="K33" s="295"/>
      <c r="L33" s="295">
        <v>42677</v>
      </c>
      <c r="M33" s="295">
        <v>33135</v>
      </c>
      <c r="N33" s="295">
        <v>0</v>
      </c>
      <c r="O33" s="295">
        <v>12620</v>
      </c>
      <c r="P33" s="295">
        <v>3594</v>
      </c>
      <c r="Q33" s="295">
        <v>28</v>
      </c>
      <c r="R33" s="296">
        <v>130640</v>
      </c>
    </row>
    <row r="34" spans="1:18" ht="13.5" customHeight="1" x14ac:dyDescent="0.25">
      <c r="A34" s="298">
        <v>2005</v>
      </c>
      <c r="B34" s="295">
        <v>0</v>
      </c>
      <c r="C34" s="295">
        <v>42</v>
      </c>
      <c r="D34" s="295">
        <v>73</v>
      </c>
      <c r="E34" s="295">
        <v>322</v>
      </c>
      <c r="F34" s="295">
        <v>2192</v>
      </c>
      <c r="G34" s="295">
        <v>2994</v>
      </c>
      <c r="H34" s="295">
        <v>152</v>
      </c>
      <c r="I34" s="295">
        <v>7604</v>
      </c>
      <c r="J34" s="295">
        <v>23834</v>
      </c>
      <c r="K34" s="295"/>
      <c r="L34" s="295">
        <v>37837</v>
      </c>
      <c r="M34" s="295">
        <v>43060</v>
      </c>
      <c r="N34" s="295">
        <v>0</v>
      </c>
      <c r="O34" s="295">
        <v>12809</v>
      </c>
      <c r="P34" s="295">
        <v>2821</v>
      </c>
      <c r="Q34" s="295">
        <v>44</v>
      </c>
      <c r="R34" s="296">
        <v>133783</v>
      </c>
    </row>
    <row r="35" spans="1:18" ht="13.5" customHeight="1" x14ac:dyDescent="0.25">
      <c r="A35" s="298">
        <v>2006</v>
      </c>
      <c r="B35" s="295">
        <v>0</v>
      </c>
      <c r="C35" s="295">
        <v>29</v>
      </c>
      <c r="D35" s="295">
        <v>41</v>
      </c>
      <c r="E35" s="295">
        <v>273</v>
      </c>
      <c r="F35" s="295">
        <v>2684</v>
      </c>
      <c r="G35" s="295">
        <v>2304</v>
      </c>
      <c r="H35" s="295">
        <v>405</v>
      </c>
      <c r="I35" s="295">
        <v>10473</v>
      </c>
      <c r="J35" s="295">
        <v>20315</v>
      </c>
      <c r="K35" s="295"/>
      <c r="L35" s="295">
        <v>37552</v>
      </c>
      <c r="M35" s="295">
        <v>32070</v>
      </c>
      <c r="N35" s="295">
        <v>0</v>
      </c>
      <c r="O35" s="295">
        <v>13280</v>
      </c>
      <c r="P35" s="295">
        <v>2547</v>
      </c>
      <c r="Q35" s="295">
        <v>30</v>
      </c>
      <c r="R35" s="296">
        <v>122005</v>
      </c>
    </row>
    <row r="36" spans="1:18" ht="13.5" customHeight="1" x14ac:dyDescent="0.25">
      <c r="A36" s="298">
        <v>2007</v>
      </c>
      <c r="B36" s="295">
        <v>31</v>
      </c>
      <c r="C36" s="295">
        <v>0</v>
      </c>
      <c r="D36" s="295">
        <v>52</v>
      </c>
      <c r="E36" s="295">
        <v>158</v>
      </c>
      <c r="F36" s="295">
        <v>414</v>
      </c>
      <c r="G36" s="295">
        <v>2980</v>
      </c>
      <c r="H36" s="295">
        <v>318</v>
      </c>
      <c r="I36" s="295">
        <v>6806</v>
      </c>
      <c r="J36" s="295">
        <v>26966</v>
      </c>
      <c r="K36" s="295"/>
      <c r="L36" s="295">
        <v>39582</v>
      </c>
      <c r="M36" s="295">
        <v>21564</v>
      </c>
      <c r="N36" s="295">
        <v>7015</v>
      </c>
      <c r="O36" s="295">
        <v>7295</v>
      </c>
      <c r="P36" s="295">
        <v>2298</v>
      </c>
      <c r="Q36" s="295">
        <v>35</v>
      </c>
      <c r="R36" s="296">
        <v>115513</v>
      </c>
    </row>
    <row r="37" spans="1:18" ht="13.5" customHeight="1" x14ac:dyDescent="0.25">
      <c r="A37" s="298">
        <v>2008</v>
      </c>
      <c r="B37" s="295">
        <v>24</v>
      </c>
      <c r="C37" s="295">
        <v>2</v>
      </c>
      <c r="D37" s="295">
        <v>60</v>
      </c>
      <c r="E37" s="295">
        <v>136</v>
      </c>
      <c r="F37" s="295">
        <v>1166</v>
      </c>
      <c r="G37" s="295">
        <v>1043</v>
      </c>
      <c r="H37" s="295">
        <v>32</v>
      </c>
      <c r="I37" s="295">
        <v>3399</v>
      </c>
      <c r="J37" s="295">
        <v>23377</v>
      </c>
      <c r="K37" s="295"/>
      <c r="L37" s="295">
        <v>43306</v>
      </c>
      <c r="M37" s="295">
        <v>22770</v>
      </c>
      <c r="N37" s="295">
        <v>6815</v>
      </c>
      <c r="O37" s="295">
        <v>3461</v>
      </c>
      <c r="P37" s="295">
        <v>500</v>
      </c>
      <c r="Q37" s="295">
        <v>24</v>
      </c>
      <c r="R37" s="296">
        <v>106115</v>
      </c>
    </row>
    <row r="38" spans="1:18" ht="13.5" customHeight="1" x14ac:dyDescent="0.25">
      <c r="A38" s="298">
        <v>2009</v>
      </c>
      <c r="B38" s="295">
        <v>10</v>
      </c>
      <c r="C38" s="295">
        <v>1</v>
      </c>
      <c r="D38" s="295">
        <v>31</v>
      </c>
      <c r="E38" s="295">
        <v>67</v>
      </c>
      <c r="F38" s="295">
        <v>257</v>
      </c>
      <c r="G38" s="295">
        <v>1578</v>
      </c>
      <c r="H38" s="295">
        <v>354</v>
      </c>
      <c r="I38" s="295">
        <v>4426</v>
      </c>
      <c r="J38" s="295">
        <v>17607</v>
      </c>
      <c r="K38" s="295"/>
      <c r="L38" s="295">
        <v>34623</v>
      </c>
      <c r="M38" s="295">
        <v>18766</v>
      </c>
      <c r="N38" s="295">
        <v>1349</v>
      </c>
      <c r="O38" s="295">
        <v>3650</v>
      </c>
      <c r="P38" s="295">
        <v>734</v>
      </c>
      <c r="Q38" s="295">
        <v>16</v>
      </c>
      <c r="R38" s="296">
        <v>89468</v>
      </c>
    </row>
    <row r="39" spans="1:18" ht="13.5" customHeight="1" x14ac:dyDescent="0.25">
      <c r="A39" s="298">
        <v>2010</v>
      </c>
      <c r="B39" s="295">
        <v>10</v>
      </c>
      <c r="C39" s="295">
        <v>6</v>
      </c>
      <c r="D39" s="295">
        <v>20</v>
      </c>
      <c r="E39" s="295">
        <v>71</v>
      </c>
      <c r="F39" s="295">
        <v>374</v>
      </c>
      <c r="G39" s="295">
        <v>2220.4499999999998</v>
      </c>
      <c r="H39" s="295">
        <v>171</v>
      </c>
      <c r="I39" s="295">
        <v>7668</v>
      </c>
      <c r="J39" s="295">
        <v>17124</v>
      </c>
      <c r="K39" s="295"/>
      <c r="L39" s="295">
        <v>41225.99</v>
      </c>
      <c r="M39" s="299">
        <v>12006.9</v>
      </c>
      <c r="N39" s="295">
        <v>7308</v>
      </c>
      <c r="O39" s="295">
        <v>2691</v>
      </c>
      <c r="P39" s="295">
        <v>1050</v>
      </c>
      <c r="Q39" s="295">
        <v>14</v>
      </c>
      <c r="R39" s="296">
        <v>91959.3</v>
      </c>
    </row>
    <row r="40" spans="1:18" ht="13.5" customHeight="1" x14ac:dyDescent="0.25">
      <c r="A40" s="298">
        <v>2011</v>
      </c>
      <c r="B40" s="295">
        <v>25.7</v>
      </c>
      <c r="C40" s="295">
        <v>4.7</v>
      </c>
      <c r="D40" s="295">
        <v>26</v>
      </c>
      <c r="E40" s="295">
        <v>77.2</v>
      </c>
      <c r="F40" s="295">
        <v>316</v>
      </c>
      <c r="G40" s="295">
        <v>500</v>
      </c>
      <c r="H40" s="295">
        <v>380.8</v>
      </c>
      <c r="I40" s="295">
        <v>6354.1</v>
      </c>
      <c r="J40" s="295">
        <v>18660.900000000001</v>
      </c>
      <c r="K40" s="295"/>
      <c r="L40" s="295">
        <v>48347.5</v>
      </c>
      <c r="M40" s="295">
        <v>16958.099999999999</v>
      </c>
      <c r="N40" s="295">
        <v>6433.6</v>
      </c>
      <c r="O40" s="295">
        <v>1821</v>
      </c>
      <c r="P40" s="295">
        <v>0</v>
      </c>
      <c r="Q40" s="295">
        <v>14</v>
      </c>
      <c r="R40" s="296">
        <v>99919.2</v>
      </c>
    </row>
    <row r="41" spans="1:18" ht="13.5" customHeight="1" x14ac:dyDescent="0.25">
      <c r="A41" s="298">
        <v>2012</v>
      </c>
      <c r="B41" s="295">
        <v>29.26</v>
      </c>
      <c r="C41" s="295">
        <v>0</v>
      </c>
      <c r="D41" s="295">
        <v>26.26</v>
      </c>
      <c r="E41" s="295">
        <v>77.87</v>
      </c>
      <c r="F41" s="295">
        <v>87.92</v>
      </c>
      <c r="G41" s="295">
        <v>1612.42</v>
      </c>
      <c r="H41" s="295">
        <v>413.03</v>
      </c>
      <c r="I41" s="295">
        <v>4995.04</v>
      </c>
      <c r="J41" s="300">
        <v>19448.52</v>
      </c>
      <c r="K41" s="300"/>
      <c r="L41" s="295">
        <v>51674.57</v>
      </c>
      <c r="M41" s="300">
        <v>18897.23</v>
      </c>
      <c r="N41" s="295">
        <v>3491.06</v>
      </c>
      <c r="O41" s="295">
        <v>2512.19</v>
      </c>
      <c r="P41" s="295">
        <v>278.95999999999998</v>
      </c>
      <c r="Q41" s="295">
        <v>22.93</v>
      </c>
      <c r="R41" s="296">
        <v>103567.26</v>
      </c>
    </row>
    <row r="42" spans="1:18" ht="13.5" customHeight="1" x14ac:dyDescent="0.25">
      <c r="A42" s="301">
        <v>2013</v>
      </c>
      <c r="B42" s="302">
        <v>28.75</v>
      </c>
      <c r="C42" s="302">
        <v>0</v>
      </c>
      <c r="D42" s="302">
        <v>20</v>
      </c>
      <c r="E42" s="302">
        <v>60.19</v>
      </c>
      <c r="F42" s="302">
        <v>54.9</v>
      </c>
      <c r="G42" s="302">
        <v>2168.75</v>
      </c>
      <c r="H42" s="302">
        <v>232.79</v>
      </c>
      <c r="I42" s="302">
        <v>1978.23</v>
      </c>
      <c r="J42" s="303">
        <v>18155.46</v>
      </c>
      <c r="K42" s="303"/>
      <c r="L42" s="302">
        <v>45769.97</v>
      </c>
      <c r="M42" s="303">
        <v>17637.150000000001</v>
      </c>
      <c r="N42" s="302">
        <v>7298.45</v>
      </c>
      <c r="O42" s="302">
        <v>1859.85</v>
      </c>
      <c r="P42" s="302">
        <v>24.6</v>
      </c>
      <c r="Q42" s="302">
        <v>51.1</v>
      </c>
      <c r="R42" s="304">
        <v>95340.19</v>
      </c>
    </row>
    <row r="43" spans="1:18" ht="13.5" customHeight="1" x14ac:dyDescent="0.25">
      <c r="A43" s="298">
        <v>2014</v>
      </c>
      <c r="B43" s="295">
        <v>25.61</v>
      </c>
      <c r="C43" s="295">
        <v>0</v>
      </c>
      <c r="D43" s="295">
        <v>20.010000000000002</v>
      </c>
      <c r="E43" s="295">
        <v>54.68</v>
      </c>
      <c r="F43" s="295">
        <v>171.33</v>
      </c>
      <c r="G43" s="295">
        <v>2307.89</v>
      </c>
      <c r="H43" s="295">
        <v>160.33000000000001</v>
      </c>
      <c r="I43" s="295">
        <v>4321.8999999999996</v>
      </c>
      <c r="J43" s="300">
        <v>17552.830000000002</v>
      </c>
      <c r="K43" s="300"/>
      <c r="L43" s="295">
        <v>47244.46</v>
      </c>
      <c r="M43" s="300">
        <v>18669.87</v>
      </c>
      <c r="N43" s="295">
        <v>6508.15</v>
      </c>
      <c r="O43" s="295">
        <v>1900.17</v>
      </c>
      <c r="P43" s="295">
        <v>19.23</v>
      </c>
      <c r="Q43" s="295">
        <v>10.119999999999999</v>
      </c>
      <c r="R43" s="296">
        <v>98966.58</v>
      </c>
    </row>
    <row r="44" spans="1:18" ht="13.5" customHeight="1" x14ac:dyDescent="0.25">
      <c r="A44" s="298">
        <v>2015</v>
      </c>
      <c r="B44" s="295">
        <v>13.88</v>
      </c>
      <c r="C44" s="295">
        <v>0</v>
      </c>
      <c r="D44" s="295">
        <v>20.02</v>
      </c>
      <c r="E44" s="295">
        <v>26.3</v>
      </c>
      <c r="F44" s="295">
        <v>64.989999999999995</v>
      </c>
      <c r="G44" s="295">
        <v>168.61</v>
      </c>
      <c r="H44" s="295">
        <v>320.48</v>
      </c>
      <c r="I44" s="295">
        <v>1841.37</v>
      </c>
      <c r="J44" s="300">
        <v>15167.58</v>
      </c>
      <c r="K44" s="300"/>
      <c r="L44" s="295">
        <v>40727.300000000003</v>
      </c>
      <c r="M44" s="300">
        <v>23706.48</v>
      </c>
      <c r="N44" s="295">
        <v>6135.1</v>
      </c>
      <c r="O44" s="295">
        <v>2377.0100000000002</v>
      </c>
      <c r="P44" s="295">
        <v>0.25</v>
      </c>
      <c r="Q44" s="295">
        <v>11.1</v>
      </c>
      <c r="R44" s="296">
        <v>90581</v>
      </c>
    </row>
    <row r="45" spans="1:18" ht="13.5" customHeight="1" x14ac:dyDescent="0.25">
      <c r="A45" s="298">
        <v>2016</v>
      </c>
      <c r="B45" s="295">
        <v>14.2</v>
      </c>
      <c r="C45" s="295">
        <v>5.2</v>
      </c>
      <c r="D45" s="295">
        <v>20</v>
      </c>
      <c r="E45" s="295">
        <v>12.06</v>
      </c>
      <c r="F45" s="295">
        <v>63.73</v>
      </c>
      <c r="G45" s="295">
        <v>1086.48</v>
      </c>
      <c r="H45" s="295">
        <v>139.94999999999999</v>
      </c>
      <c r="I45" s="295">
        <v>2541.89</v>
      </c>
      <c r="J45" s="300">
        <v>17945.3</v>
      </c>
      <c r="K45" s="300"/>
      <c r="L45" s="295">
        <v>46697.3</v>
      </c>
      <c r="M45" s="300">
        <v>21638.240000000002</v>
      </c>
      <c r="N45" s="295">
        <v>5834.52</v>
      </c>
      <c r="O45" s="295">
        <v>2440.58</v>
      </c>
      <c r="P45" s="295">
        <v>14.47</v>
      </c>
      <c r="Q45" s="295">
        <v>10.29</v>
      </c>
      <c r="R45" s="296">
        <v>98464.1</v>
      </c>
    </row>
    <row r="46" spans="1:18" ht="13.5" customHeight="1" x14ac:dyDescent="0.25">
      <c r="A46" s="298">
        <v>2017</v>
      </c>
      <c r="B46" s="295">
        <v>12.13</v>
      </c>
      <c r="C46" s="295">
        <v>5.04</v>
      </c>
      <c r="D46" s="295">
        <v>20.6</v>
      </c>
      <c r="E46" s="295">
        <v>11.15</v>
      </c>
      <c r="F46" s="295">
        <v>51.25</v>
      </c>
      <c r="G46" s="295">
        <v>162.38999999999999</v>
      </c>
      <c r="H46" s="295">
        <v>484.08</v>
      </c>
      <c r="I46" s="295">
        <v>2190.86</v>
      </c>
      <c r="J46" s="300">
        <v>21705.26</v>
      </c>
      <c r="K46" s="300"/>
      <c r="L46" s="295">
        <v>37350.980000000003</v>
      </c>
      <c r="M46" s="300">
        <v>13953.69</v>
      </c>
      <c r="N46" s="295">
        <v>5896.96</v>
      </c>
      <c r="O46" s="295">
        <v>1847.58</v>
      </c>
      <c r="P46" s="295">
        <v>77.45</v>
      </c>
      <c r="Q46" s="295">
        <v>33.229999999999997</v>
      </c>
      <c r="R46" s="296">
        <v>83802</v>
      </c>
    </row>
    <row r="47" spans="1:18" ht="13.5" customHeight="1" x14ac:dyDescent="0.25">
      <c r="A47" s="298">
        <v>2018</v>
      </c>
      <c r="B47" s="295">
        <v>12.96</v>
      </c>
      <c r="C47" s="295">
        <v>7.32</v>
      </c>
      <c r="D47" s="295">
        <v>20.28</v>
      </c>
      <c r="E47" s="295">
        <v>14.03</v>
      </c>
      <c r="F47" s="295">
        <v>58.66</v>
      </c>
      <c r="G47" s="295">
        <v>67.349999999999994</v>
      </c>
      <c r="H47" s="295">
        <v>271.58</v>
      </c>
      <c r="I47" s="295">
        <v>1308.4100000000001</v>
      </c>
      <c r="J47" s="300">
        <v>25854.27</v>
      </c>
      <c r="K47" s="300">
        <v>13531.82</v>
      </c>
      <c r="L47" s="295">
        <v>34298.44</v>
      </c>
      <c r="M47" s="300">
        <v>16949.38</v>
      </c>
      <c r="N47" s="295">
        <v>5840.63</v>
      </c>
      <c r="O47" s="295">
        <v>2610.87</v>
      </c>
      <c r="P47" s="295">
        <v>5.2</v>
      </c>
      <c r="Q47" s="295">
        <v>12.61</v>
      </c>
      <c r="R47" s="296">
        <v>100863</v>
      </c>
    </row>
    <row r="48" spans="1:18" ht="13.5" customHeight="1" thickBot="1" x14ac:dyDescent="0.3">
      <c r="A48" s="612">
        <v>2019</v>
      </c>
      <c r="B48" s="613">
        <v>10.199999999999999</v>
      </c>
      <c r="C48" s="613">
        <v>11.77</v>
      </c>
      <c r="D48" s="613">
        <v>22.96</v>
      </c>
      <c r="E48" s="613">
        <v>10.47</v>
      </c>
      <c r="F48" s="613">
        <v>23.4</v>
      </c>
      <c r="G48" s="613">
        <v>197.07</v>
      </c>
      <c r="H48" s="613">
        <v>140.58000000000001</v>
      </c>
      <c r="I48" s="613">
        <v>3824.62</v>
      </c>
      <c r="J48" s="614">
        <v>26696.49</v>
      </c>
      <c r="K48" s="614">
        <v>15506.22</v>
      </c>
      <c r="L48" s="613">
        <v>30918.57</v>
      </c>
      <c r="M48" s="614">
        <v>19525.599999999999</v>
      </c>
      <c r="N48" s="613">
        <v>7463.73</v>
      </c>
      <c r="O48" s="613">
        <v>3043.67</v>
      </c>
      <c r="P48" s="613">
        <v>8.1</v>
      </c>
      <c r="Q48" s="613">
        <v>15.31</v>
      </c>
      <c r="R48" s="615">
        <v>107418</v>
      </c>
    </row>
    <row r="49" spans="1:3" ht="13.8" x14ac:dyDescent="0.3">
      <c r="A49" s="136" t="s">
        <v>284</v>
      </c>
      <c r="B49" s="137"/>
      <c r="C49" s="305"/>
    </row>
    <row r="50" spans="1:3" ht="13.8" x14ac:dyDescent="0.3">
      <c r="A50" s="136" t="s">
        <v>415</v>
      </c>
      <c r="B50" s="137"/>
      <c r="C50" s="305"/>
    </row>
  </sheetData>
  <mergeCells count="4">
    <mergeCell ref="A1:R1"/>
    <mergeCell ref="A2:A3"/>
    <mergeCell ref="B2:Q2"/>
    <mergeCell ref="R2:R3"/>
  </mergeCells>
  <pageMargins left="0.74803149606299213" right="0.74803149606299213" top="0.98425196850393704" bottom="0.98425196850393704"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86"/>
  <sheetViews>
    <sheetView showGridLines="0" topLeftCell="A28" zoomScaleNormal="100" workbookViewId="0">
      <selection activeCell="C80" sqref="C80"/>
    </sheetView>
  </sheetViews>
  <sheetFormatPr baseColWidth="10" defaultColWidth="11.44140625" defaultRowHeight="13.8" x14ac:dyDescent="0.3"/>
  <cols>
    <col min="1" max="1" width="15" style="10" customWidth="1"/>
    <col min="2" max="2" width="11.6640625" style="10" customWidth="1"/>
    <col min="3" max="3" width="11" style="10" customWidth="1"/>
    <col min="4" max="4" width="10.88671875" style="10" customWidth="1"/>
    <col min="5" max="5" width="9.109375" style="10" customWidth="1"/>
    <col min="6" max="6" width="8.88671875" style="10" customWidth="1"/>
    <col min="7" max="7" width="9.44140625" style="10" customWidth="1"/>
    <col min="8" max="8" width="14.5546875" style="10" customWidth="1"/>
    <col min="9" max="9" width="12.5546875" style="10" customWidth="1"/>
    <col min="10" max="10" width="10.44140625" style="10" customWidth="1"/>
    <col min="11" max="12" width="9.33203125" style="10" customWidth="1"/>
    <col min="13" max="13" width="11.88671875" style="10" customWidth="1"/>
    <col min="14" max="14" width="8.33203125" style="10" customWidth="1"/>
    <col min="15" max="15" width="8.109375" style="10" customWidth="1"/>
    <col min="16" max="16384" width="11.44140625" style="10"/>
  </cols>
  <sheetData>
    <row r="1" spans="1:13" ht="14.4" thickBot="1" x14ac:dyDescent="0.35"/>
    <row r="2" spans="1:13" ht="14.4" thickBot="1" x14ac:dyDescent="0.35">
      <c r="A2" s="782" t="s">
        <v>530</v>
      </c>
      <c r="B2" s="783"/>
      <c r="C2" s="783"/>
      <c r="D2" s="783"/>
      <c r="E2" s="783"/>
      <c r="F2" s="784"/>
      <c r="H2" s="782" t="s">
        <v>408</v>
      </c>
      <c r="I2" s="783"/>
      <c r="J2" s="783"/>
      <c r="K2" s="783"/>
      <c r="L2" s="783"/>
      <c r="M2" s="784"/>
    </row>
    <row r="3" spans="1:13" ht="24.75" customHeight="1" thickBot="1" x14ac:dyDescent="0.35">
      <c r="A3" s="409" t="s">
        <v>15</v>
      </c>
      <c r="B3" s="76" t="s">
        <v>270</v>
      </c>
      <c r="C3" s="76" t="s">
        <v>506</v>
      </c>
      <c r="D3" s="412" t="s">
        <v>526</v>
      </c>
      <c r="E3" s="410" t="s">
        <v>237</v>
      </c>
      <c r="F3" s="417" t="s">
        <v>283</v>
      </c>
      <c r="H3" s="75" t="s">
        <v>15</v>
      </c>
      <c r="I3" s="76" t="s">
        <v>3</v>
      </c>
      <c r="J3" s="76" t="s">
        <v>509</v>
      </c>
      <c r="K3" s="150" t="s">
        <v>526</v>
      </c>
      <c r="L3" s="68" t="s">
        <v>1</v>
      </c>
      <c r="M3" s="417" t="s">
        <v>283</v>
      </c>
    </row>
    <row r="4" spans="1:13" x14ac:dyDescent="0.3">
      <c r="A4" s="42" t="s">
        <v>219</v>
      </c>
      <c r="B4" s="245">
        <v>25.61</v>
      </c>
      <c r="C4" s="272">
        <v>0</v>
      </c>
      <c r="D4" s="275">
        <v>0</v>
      </c>
      <c r="E4" s="450">
        <f>SUM(B4:D4)</f>
        <v>25.61</v>
      </c>
      <c r="F4" s="458">
        <f>E4*100/E$19</f>
        <v>0.56549945459443474</v>
      </c>
      <c r="H4" s="31" t="s">
        <v>219</v>
      </c>
      <c r="I4" s="245">
        <v>0</v>
      </c>
      <c r="J4" s="238">
        <v>0</v>
      </c>
      <c r="K4" s="260">
        <v>0</v>
      </c>
      <c r="L4" s="450">
        <f>SUM(I4:K4)</f>
        <v>0</v>
      </c>
      <c r="M4" s="527">
        <f>L4*100/L$19</f>
        <v>0</v>
      </c>
    </row>
    <row r="5" spans="1:13" x14ac:dyDescent="0.3">
      <c r="A5" s="44" t="s">
        <v>220</v>
      </c>
      <c r="B5" s="238">
        <v>0</v>
      </c>
      <c r="C5" s="241">
        <v>0</v>
      </c>
      <c r="D5" s="408">
        <v>0</v>
      </c>
      <c r="E5" s="450">
        <f t="shared" ref="E5:E18" si="0">SUM(B5:D5)</f>
        <v>0</v>
      </c>
      <c r="F5" s="461">
        <f t="shared" ref="F5:F18" si="1">E5*100/E$19</f>
        <v>0</v>
      </c>
      <c r="H5" s="34" t="s">
        <v>220</v>
      </c>
      <c r="I5" s="238">
        <v>0</v>
      </c>
      <c r="J5" s="238">
        <v>0</v>
      </c>
      <c r="K5" s="260">
        <v>0</v>
      </c>
      <c r="L5" s="450">
        <f>SUM(I5:K5)</f>
        <v>0</v>
      </c>
      <c r="M5" s="461">
        <f t="shared" ref="M5:M18" si="2">L5*100/L$19</f>
        <v>0</v>
      </c>
    </row>
    <row r="6" spans="1:13" x14ac:dyDescent="0.3">
      <c r="A6" s="44" t="s">
        <v>221</v>
      </c>
      <c r="B6" s="238">
        <v>20.010000000000002</v>
      </c>
      <c r="C6" s="241">
        <v>0</v>
      </c>
      <c r="D6" s="408">
        <v>0</v>
      </c>
      <c r="E6" s="450">
        <f t="shared" si="0"/>
        <v>20.010000000000002</v>
      </c>
      <c r="F6" s="459">
        <f t="shared" si="1"/>
        <v>0.44184475152029046</v>
      </c>
      <c r="H6" s="34" t="s">
        <v>221</v>
      </c>
      <c r="I6" s="238">
        <v>0</v>
      </c>
      <c r="J6" s="238">
        <v>0</v>
      </c>
      <c r="K6" s="260">
        <v>0</v>
      </c>
      <c r="L6" s="450">
        <f t="shared" ref="L6:L18" si="3">SUM(I6:K6)</f>
        <v>0</v>
      </c>
      <c r="M6" s="461">
        <f t="shared" si="2"/>
        <v>0</v>
      </c>
    </row>
    <row r="7" spans="1:13" x14ac:dyDescent="0.3">
      <c r="A7" s="44" t="s">
        <v>222</v>
      </c>
      <c r="B7" s="238">
        <v>54.68</v>
      </c>
      <c r="C7" s="241">
        <v>0</v>
      </c>
      <c r="D7" s="408">
        <v>0</v>
      </c>
      <c r="E7" s="450">
        <f t="shared" si="0"/>
        <v>54.68</v>
      </c>
      <c r="F7" s="459">
        <f t="shared" si="1"/>
        <v>1.2073998507311086</v>
      </c>
      <c r="H7" s="34" t="s">
        <v>222</v>
      </c>
      <c r="I7" s="238">
        <v>0</v>
      </c>
      <c r="J7" s="238">
        <v>0</v>
      </c>
      <c r="K7" s="260">
        <v>0</v>
      </c>
      <c r="L7" s="450">
        <f t="shared" si="3"/>
        <v>0</v>
      </c>
      <c r="M7" s="461">
        <f t="shared" si="2"/>
        <v>0</v>
      </c>
    </row>
    <row r="8" spans="1:13" x14ac:dyDescent="0.3">
      <c r="A8" s="44" t="s">
        <v>223</v>
      </c>
      <c r="B8" s="238">
        <v>98.51</v>
      </c>
      <c r="C8" s="241">
        <v>0</v>
      </c>
      <c r="D8" s="408">
        <v>0</v>
      </c>
      <c r="E8" s="450">
        <f t="shared" si="0"/>
        <v>98.51</v>
      </c>
      <c r="F8" s="459">
        <f t="shared" si="1"/>
        <v>2.1752187142560624</v>
      </c>
      <c r="H8" s="34" t="s">
        <v>223</v>
      </c>
      <c r="I8" s="238">
        <v>10</v>
      </c>
      <c r="J8" s="238">
        <v>62.82</v>
      </c>
      <c r="K8" s="260">
        <v>0</v>
      </c>
      <c r="L8" s="450">
        <f t="shared" si="3"/>
        <v>72.819999999999993</v>
      </c>
      <c r="M8" s="459">
        <f t="shared" si="2"/>
        <v>7.7108921593293522E-2</v>
      </c>
    </row>
    <row r="9" spans="1:13" x14ac:dyDescent="0.3">
      <c r="A9" s="44" t="s">
        <v>224</v>
      </c>
      <c r="B9" s="238">
        <v>4.63</v>
      </c>
      <c r="C9" s="238">
        <v>205.4</v>
      </c>
      <c r="D9" s="408">
        <v>0</v>
      </c>
      <c r="E9" s="450">
        <f t="shared" si="0"/>
        <v>210.03</v>
      </c>
      <c r="F9" s="459">
        <f t="shared" si="1"/>
        <v>4.6377138011897348</v>
      </c>
      <c r="H9" s="34" t="s">
        <v>224</v>
      </c>
      <c r="I9" s="238">
        <v>10.3</v>
      </c>
      <c r="J9" s="238">
        <v>2087.56</v>
      </c>
      <c r="K9" s="260">
        <v>0</v>
      </c>
      <c r="L9" s="450">
        <f t="shared" si="3"/>
        <v>2097.86</v>
      </c>
      <c r="M9" s="459">
        <f t="shared" si="2"/>
        <v>2.2214188719267614</v>
      </c>
    </row>
    <row r="10" spans="1:13" x14ac:dyDescent="0.3">
      <c r="A10" s="44" t="s">
        <v>225</v>
      </c>
      <c r="B10" s="238">
        <v>47.58</v>
      </c>
      <c r="C10" s="238">
        <v>26.32</v>
      </c>
      <c r="D10" s="408">
        <v>0</v>
      </c>
      <c r="E10" s="450">
        <f t="shared" si="0"/>
        <v>73.900000000000006</v>
      </c>
      <c r="F10" s="459">
        <f t="shared" si="1"/>
        <v>1.6318004566391537</v>
      </c>
      <c r="H10" s="34" t="s">
        <v>225</v>
      </c>
      <c r="I10" s="238">
        <v>27.38</v>
      </c>
      <c r="J10" s="238">
        <v>59.05</v>
      </c>
      <c r="K10" s="260">
        <v>0</v>
      </c>
      <c r="L10" s="450">
        <f t="shared" si="3"/>
        <v>86.429999999999993</v>
      </c>
      <c r="M10" s="459">
        <f t="shared" si="2"/>
        <v>9.1520517623020589E-2</v>
      </c>
    </row>
    <row r="11" spans="1:13" x14ac:dyDescent="0.3">
      <c r="A11" s="44" t="s">
        <v>226</v>
      </c>
      <c r="B11" s="238">
        <v>345.51</v>
      </c>
      <c r="C11" s="238">
        <v>381.16</v>
      </c>
      <c r="D11" s="408">
        <v>0</v>
      </c>
      <c r="E11" s="450">
        <f t="shared" si="0"/>
        <v>726.67000000000007</v>
      </c>
      <c r="F11" s="459">
        <f t="shared" si="1"/>
        <v>16.045743407658644</v>
      </c>
      <c r="H11" s="34" t="s">
        <v>226</v>
      </c>
      <c r="I11" s="238">
        <v>791.64</v>
      </c>
      <c r="J11" s="238">
        <v>2349.33</v>
      </c>
      <c r="K11" s="260">
        <v>454.26</v>
      </c>
      <c r="L11" s="450">
        <f t="shared" si="3"/>
        <v>3595.2299999999996</v>
      </c>
      <c r="M11" s="459">
        <f t="shared" si="2"/>
        <v>3.8069803375426621</v>
      </c>
    </row>
    <row r="12" spans="1:13" x14ac:dyDescent="0.3">
      <c r="A12" s="44" t="s">
        <v>227</v>
      </c>
      <c r="B12" s="238">
        <v>413.78</v>
      </c>
      <c r="C12" s="238">
        <v>8.8000000000000007</v>
      </c>
      <c r="D12" s="260">
        <v>178.7</v>
      </c>
      <c r="E12" s="450">
        <f t="shared" si="0"/>
        <v>601.28</v>
      </c>
      <c r="F12" s="459">
        <f t="shared" si="1"/>
        <v>13.276982118646687</v>
      </c>
      <c r="H12" s="34" t="s">
        <v>227</v>
      </c>
      <c r="I12" s="238">
        <v>503.58</v>
      </c>
      <c r="J12" s="238">
        <v>4496.8599999999997</v>
      </c>
      <c r="K12" s="260">
        <v>11951.11</v>
      </c>
      <c r="L12" s="450">
        <f t="shared" si="3"/>
        <v>16951.55</v>
      </c>
      <c r="M12" s="459">
        <f t="shared" si="2"/>
        <v>17.949955229810421</v>
      </c>
    </row>
    <row r="13" spans="1:13" x14ac:dyDescent="0.3">
      <c r="A13" s="44" t="s">
        <v>228</v>
      </c>
      <c r="B13" s="238">
        <v>387.42</v>
      </c>
      <c r="C13" s="238">
        <v>1521.02</v>
      </c>
      <c r="D13" s="260">
        <v>309.68</v>
      </c>
      <c r="E13" s="450">
        <f t="shared" si="0"/>
        <v>2218.12</v>
      </c>
      <c r="F13" s="459">
        <f t="shared" si="1"/>
        <v>48.978744639789433</v>
      </c>
      <c r="H13" s="34" t="s">
        <v>228</v>
      </c>
      <c r="I13" s="238">
        <v>1218.26</v>
      </c>
      <c r="J13" s="238">
        <v>8942.61</v>
      </c>
      <c r="K13" s="260">
        <v>34865.47</v>
      </c>
      <c r="L13" s="450">
        <f t="shared" si="3"/>
        <v>45026.340000000004</v>
      </c>
      <c r="M13" s="459">
        <f t="shared" si="2"/>
        <v>47.678282349532765</v>
      </c>
    </row>
    <row r="14" spans="1:13" x14ac:dyDescent="0.3">
      <c r="A14" s="44" t="s">
        <v>229</v>
      </c>
      <c r="B14" s="238">
        <v>23.5</v>
      </c>
      <c r="C14" s="238">
        <v>56.49</v>
      </c>
      <c r="D14" s="260">
        <v>249.72</v>
      </c>
      <c r="E14" s="450">
        <f t="shared" si="0"/>
        <v>329.71000000000004</v>
      </c>
      <c r="F14" s="459">
        <f t="shared" si="1"/>
        <v>7.280391455460018</v>
      </c>
      <c r="H14" s="34" t="s">
        <v>229</v>
      </c>
      <c r="I14" s="238">
        <v>905</v>
      </c>
      <c r="J14" s="238">
        <v>2791.46</v>
      </c>
      <c r="K14" s="260">
        <v>14643.7</v>
      </c>
      <c r="L14" s="450">
        <f t="shared" si="3"/>
        <v>18340.16</v>
      </c>
      <c r="M14" s="459">
        <f t="shared" si="2"/>
        <v>19.420350994897806</v>
      </c>
    </row>
    <row r="15" spans="1:13" x14ac:dyDescent="0.3">
      <c r="A15" s="44" t="s">
        <v>230</v>
      </c>
      <c r="B15" s="238">
        <v>9.94</v>
      </c>
      <c r="C15" s="238">
        <v>0</v>
      </c>
      <c r="D15" s="260">
        <v>79.73</v>
      </c>
      <c r="E15" s="450">
        <f t="shared" si="0"/>
        <v>89.67</v>
      </c>
      <c r="F15" s="459">
        <f t="shared" si="1"/>
        <v>1.9800209329747347</v>
      </c>
      <c r="H15" s="34" t="s">
        <v>230</v>
      </c>
      <c r="I15" s="238">
        <v>138.53</v>
      </c>
      <c r="J15" s="238">
        <v>775.1</v>
      </c>
      <c r="K15" s="260">
        <v>5504.85</v>
      </c>
      <c r="L15" s="450">
        <f t="shared" si="3"/>
        <v>6418.4800000000005</v>
      </c>
      <c r="M15" s="459">
        <f t="shared" si="2"/>
        <v>6.796512923209594</v>
      </c>
    </row>
    <row r="16" spans="1:13" x14ac:dyDescent="0.3">
      <c r="A16" s="44" t="s">
        <v>231</v>
      </c>
      <c r="B16" s="238">
        <v>0</v>
      </c>
      <c r="C16" s="238">
        <v>51.2</v>
      </c>
      <c r="D16" s="260">
        <v>0</v>
      </c>
      <c r="E16" s="450">
        <f t="shared" si="0"/>
        <v>51.2</v>
      </c>
      <c r="F16" s="459">
        <f t="shared" si="1"/>
        <v>1.1305572852493189</v>
      </c>
      <c r="H16" s="34" t="s">
        <v>231</v>
      </c>
      <c r="I16" s="238">
        <v>14.13</v>
      </c>
      <c r="J16" s="238">
        <v>196.04</v>
      </c>
      <c r="K16" s="260">
        <v>1638.8</v>
      </c>
      <c r="L16" s="450">
        <f t="shared" si="3"/>
        <v>1848.97</v>
      </c>
      <c r="M16" s="459">
        <f t="shared" si="2"/>
        <v>1.957869853863663</v>
      </c>
    </row>
    <row r="17" spans="1:14" x14ac:dyDescent="0.3">
      <c r="A17" s="44" t="s">
        <v>232</v>
      </c>
      <c r="B17" s="238">
        <v>0</v>
      </c>
      <c r="C17" s="238">
        <v>19.23</v>
      </c>
      <c r="D17" s="260">
        <v>0</v>
      </c>
      <c r="E17" s="450">
        <f t="shared" si="0"/>
        <v>19.23</v>
      </c>
      <c r="F17" s="459">
        <f t="shared" si="1"/>
        <v>0.42462141787782032</v>
      </c>
      <c r="H17" s="34" t="s">
        <v>232</v>
      </c>
      <c r="I17" s="238">
        <v>0</v>
      </c>
      <c r="J17" s="238">
        <v>0</v>
      </c>
      <c r="K17" s="260">
        <v>0</v>
      </c>
      <c r="L17" s="450">
        <f t="shared" si="3"/>
        <v>0</v>
      </c>
      <c r="M17" s="461">
        <f t="shared" si="2"/>
        <v>0</v>
      </c>
    </row>
    <row r="18" spans="1:14" ht="12.75" customHeight="1" thickBot="1" x14ac:dyDescent="0.35">
      <c r="A18" s="46" t="s">
        <v>233</v>
      </c>
      <c r="B18" s="238">
        <v>0</v>
      </c>
      <c r="C18" s="238">
        <v>10.119999999999999</v>
      </c>
      <c r="D18" s="260">
        <v>0</v>
      </c>
      <c r="E18" s="450">
        <f t="shared" si="0"/>
        <v>10.119999999999999</v>
      </c>
      <c r="F18" s="473">
        <f t="shared" si="1"/>
        <v>0.22346171341256066</v>
      </c>
      <c r="H18" s="40" t="s">
        <v>233</v>
      </c>
      <c r="I18" s="257">
        <v>0</v>
      </c>
      <c r="J18" s="257"/>
      <c r="K18" s="413">
        <v>0</v>
      </c>
      <c r="L18" s="450">
        <f t="shared" si="3"/>
        <v>0</v>
      </c>
      <c r="M18" s="528">
        <f t="shared" si="2"/>
        <v>0</v>
      </c>
    </row>
    <row r="19" spans="1:14" ht="14.4" thickBot="1" x14ac:dyDescent="0.35">
      <c r="A19" s="420" t="s">
        <v>237</v>
      </c>
      <c r="B19" s="250">
        <f t="shared" ref="B19:D19" si="4">SUM(B4:B18)</f>
        <v>1431.17</v>
      </c>
      <c r="C19" s="250">
        <f t="shared" si="4"/>
        <v>2279.7399999999993</v>
      </c>
      <c r="D19" s="267">
        <f t="shared" si="4"/>
        <v>817.83</v>
      </c>
      <c r="E19" s="451">
        <f>SUM(E4:E18)</f>
        <v>4528.74</v>
      </c>
      <c r="F19" s="478">
        <v>100</v>
      </c>
      <c r="H19" s="110" t="s">
        <v>237</v>
      </c>
      <c r="I19" s="258">
        <f>SUM(I4:I18)</f>
        <v>3618.82</v>
      </c>
      <c r="J19" s="258">
        <f>SUM(J4:J18)</f>
        <v>21760.829999999998</v>
      </c>
      <c r="K19" s="262">
        <f>SUM(K4:K18)</f>
        <v>69058.190000000017</v>
      </c>
      <c r="L19" s="253">
        <f>SUM(L4:L18)</f>
        <v>94437.840000000011</v>
      </c>
      <c r="M19" s="478">
        <v>100</v>
      </c>
    </row>
    <row r="20" spans="1:14" x14ac:dyDescent="0.3">
      <c r="A20" s="427" t="s">
        <v>283</v>
      </c>
      <c r="B20" s="428">
        <f>B19*100/$E19</f>
        <v>31.60194667832554</v>
      </c>
      <c r="C20" s="428">
        <f t="shared" ref="C20:D20" si="5">C19*100/$E19</f>
        <v>50.339387997544563</v>
      </c>
      <c r="D20" s="428">
        <f t="shared" si="5"/>
        <v>18.05866532412989</v>
      </c>
      <c r="E20" s="430">
        <v>100</v>
      </c>
      <c r="F20" s="287"/>
      <c r="G20" s="287"/>
      <c r="H20" s="427" t="s">
        <v>283</v>
      </c>
      <c r="I20" s="428">
        <f>I19*100/$L19</f>
        <v>3.8319597313958043</v>
      </c>
      <c r="J20" s="428">
        <f t="shared" ref="J20:K20" si="6">J19*100/$L19</f>
        <v>23.042490171312682</v>
      </c>
      <c r="K20" s="428">
        <f t="shared" si="6"/>
        <v>73.125550097291523</v>
      </c>
      <c r="L20" s="430">
        <v>100</v>
      </c>
    </row>
    <row r="21" spans="1:14" ht="11.25" customHeight="1" x14ac:dyDescent="0.3">
      <c r="A21" s="15" t="s">
        <v>284</v>
      </c>
      <c r="H21" s="15" t="s">
        <v>284</v>
      </c>
      <c r="I21" s="11"/>
    </row>
    <row r="22" spans="1:14" ht="11.25" customHeight="1" x14ac:dyDescent="0.3">
      <c r="A22" s="271" t="s">
        <v>527</v>
      </c>
    </row>
    <row r="23" spans="1:14" ht="11.25" customHeight="1" x14ac:dyDescent="0.3">
      <c r="A23" s="271" t="s">
        <v>562</v>
      </c>
    </row>
    <row r="24" spans="1:14" ht="11.25" customHeight="1" x14ac:dyDescent="0.3">
      <c r="A24" s="15" t="s">
        <v>528</v>
      </c>
    </row>
    <row r="25" spans="1:14" ht="11.25" customHeight="1" x14ac:dyDescent="0.3">
      <c r="A25" s="15" t="s">
        <v>529</v>
      </c>
      <c r="B25" s="144"/>
      <c r="C25" s="144"/>
      <c r="D25" s="144"/>
    </row>
    <row r="26" spans="1:14" ht="11.25" customHeight="1" x14ac:dyDescent="0.3">
      <c r="A26" s="213" t="s">
        <v>524</v>
      </c>
      <c r="B26" s="144"/>
      <c r="C26" s="144"/>
      <c r="D26" s="144"/>
    </row>
    <row r="27" spans="1:14" ht="11.25" customHeight="1" x14ac:dyDescent="0.3">
      <c r="A27" s="144" t="s">
        <v>525</v>
      </c>
      <c r="B27" s="144"/>
      <c r="C27" s="144"/>
      <c r="D27" s="144"/>
    </row>
    <row r="28" spans="1:14" ht="13.5" customHeight="1" thickBot="1" x14ac:dyDescent="0.35">
      <c r="N28" s="446"/>
    </row>
    <row r="29" spans="1:14" ht="14.4" thickBot="1" x14ac:dyDescent="0.35">
      <c r="A29" s="782" t="s">
        <v>409</v>
      </c>
      <c r="B29" s="783"/>
      <c r="C29" s="783"/>
      <c r="D29" s="783"/>
      <c r="E29" s="783"/>
      <c r="F29" s="783"/>
      <c r="G29" s="783"/>
      <c r="H29" s="783"/>
      <c r="I29" s="783"/>
      <c r="J29" s="783"/>
      <c r="K29" s="783"/>
      <c r="L29" s="783"/>
      <c r="M29" s="783"/>
      <c r="N29" s="784"/>
    </row>
    <row r="30" spans="1:14" ht="28.5" customHeight="1" thickBot="1" x14ac:dyDescent="0.35">
      <c r="A30" s="416" t="s">
        <v>15</v>
      </c>
      <c r="B30" s="422" t="s">
        <v>65</v>
      </c>
      <c r="C30" s="422" t="s">
        <v>450</v>
      </c>
      <c r="D30" s="422" t="s">
        <v>442</v>
      </c>
      <c r="E30" s="422" t="s">
        <v>238</v>
      </c>
      <c r="F30" s="422" t="s">
        <v>102</v>
      </c>
      <c r="G30" s="422" t="s">
        <v>103</v>
      </c>
      <c r="H30" s="422" t="s">
        <v>411</v>
      </c>
      <c r="I30" s="422" t="s">
        <v>235</v>
      </c>
      <c r="J30" s="422" t="s">
        <v>239</v>
      </c>
      <c r="K30" s="422" t="s">
        <v>534</v>
      </c>
      <c r="L30" s="67" t="s">
        <v>386</v>
      </c>
      <c r="M30" s="67" t="s">
        <v>236</v>
      </c>
      <c r="N30" s="526" t="s">
        <v>237</v>
      </c>
    </row>
    <row r="31" spans="1:14" x14ac:dyDescent="0.3">
      <c r="A31" s="42" t="s">
        <v>219</v>
      </c>
      <c r="B31" s="238">
        <v>0.2</v>
      </c>
      <c r="C31" s="238">
        <v>0.96</v>
      </c>
      <c r="D31" s="238">
        <v>0</v>
      </c>
      <c r="E31" s="238">
        <v>0.42</v>
      </c>
      <c r="F31" s="238">
        <v>2.2599999999999998</v>
      </c>
      <c r="G31" s="238">
        <v>0</v>
      </c>
      <c r="H31" s="238"/>
      <c r="I31" s="238">
        <v>0</v>
      </c>
      <c r="J31" s="238">
        <v>0</v>
      </c>
      <c r="K31" s="245"/>
      <c r="L31" s="264">
        <v>2.83</v>
      </c>
      <c r="M31" s="260">
        <v>18.940000000000001</v>
      </c>
      <c r="N31" s="522">
        <f>SUM(B31:M31)</f>
        <v>25.61</v>
      </c>
    </row>
    <row r="32" spans="1:14" x14ac:dyDescent="0.3">
      <c r="A32" s="44" t="s">
        <v>220</v>
      </c>
      <c r="B32" s="238">
        <v>0</v>
      </c>
      <c r="C32" s="238">
        <v>0</v>
      </c>
      <c r="D32" s="238">
        <v>0</v>
      </c>
      <c r="E32" s="238">
        <v>0</v>
      </c>
      <c r="F32" s="238">
        <v>0</v>
      </c>
      <c r="G32" s="238">
        <v>0</v>
      </c>
      <c r="H32" s="238">
        <v>0</v>
      </c>
      <c r="I32" s="238">
        <v>0</v>
      </c>
      <c r="J32" s="238">
        <v>0</v>
      </c>
      <c r="K32" s="238">
        <v>0</v>
      </c>
      <c r="L32" s="260"/>
      <c r="M32" s="260">
        <v>0</v>
      </c>
      <c r="N32" s="523">
        <f t="shared" ref="N32:N45" si="7">SUM(B32:M32)</f>
        <v>0</v>
      </c>
    </row>
    <row r="33" spans="1:14" x14ac:dyDescent="0.3">
      <c r="A33" s="44" t="s">
        <v>221</v>
      </c>
      <c r="B33" s="238">
        <v>0.5</v>
      </c>
      <c r="C33" s="238">
        <v>14.45</v>
      </c>
      <c r="D33" s="238">
        <v>0</v>
      </c>
      <c r="E33" s="238">
        <v>1.7</v>
      </c>
      <c r="F33" s="238">
        <v>0</v>
      </c>
      <c r="G33" s="238">
        <v>0</v>
      </c>
      <c r="H33" s="238">
        <v>0</v>
      </c>
      <c r="I33" s="238">
        <v>0</v>
      </c>
      <c r="J33" s="238">
        <v>0</v>
      </c>
      <c r="K33" s="238"/>
      <c r="L33" s="260">
        <v>1.31</v>
      </c>
      <c r="M33" s="260">
        <v>2.0499999999999998</v>
      </c>
      <c r="N33" s="523">
        <f t="shared" si="7"/>
        <v>20.009999999999998</v>
      </c>
    </row>
    <row r="34" spans="1:14" x14ac:dyDescent="0.3">
      <c r="A34" s="44" t="s">
        <v>222</v>
      </c>
      <c r="B34" s="238">
        <v>1.19</v>
      </c>
      <c r="C34" s="238">
        <v>8.3699999999999992</v>
      </c>
      <c r="D34" s="238">
        <v>0</v>
      </c>
      <c r="E34" s="238">
        <v>8.89</v>
      </c>
      <c r="F34" s="238">
        <v>12.56</v>
      </c>
      <c r="G34" s="238">
        <v>0</v>
      </c>
      <c r="H34" s="238">
        <v>1.65</v>
      </c>
      <c r="I34" s="238">
        <v>0</v>
      </c>
      <c r="J34" s="238">
        <v>0</v>
      </c>
      <c r="K34" s="238">
        <v>0.01</v>
      </c>
      <c r="L34" s="260">
        <v>2.0699999999999998</v>
      </c>
      <c r="M34" s="260">
        <v>19.940000000000001</v>
      </c>
      <c r="N34" s="523">
        <f t="shared" si="7"/>
        <v>54.679999999999993</v>
      </c>
    </row>
    <row r="35" spans="1:14" x14ac:dyDescent="0.3">
      <c r="A35" s="44" t="s">
        <v>223</v>
      </c>
      <c r="B35" s="238">
        <v>19.97</v>
      </c>
      <c r="C35" s="238">
        <v>6.7</v>
      </c>
      <c r="D35" s="238">
        <v>0</v>
      </c>
      <c r="E35" s="238">
        <v>55.51</v>
      </c>
      <c r="F35" s="238">
        <v>9.8699999999999992</v>
      </c>
      <c r="G35" s="238">
        <v>0</v>
      </c>
      <c r="H35" s="238">
        <v>0</v>
      </c>
      <c r="I35" s="238">
        <v>0</v>
      </c>
      <c r="J35" s="238">
        <v>0</v>
      </c>
      <c r="K35" s="238"/>
      <c r="L35" s="260"/>
      <c r="M35" s="260">
        <v>6.46</v>
      </c>
      <c r="N35" s="523">
        <f t="shared" si="7"/>
        <v>98.509999999999991</v>
      </c>
    </row>
    <row r="36" spans="1:14" x14ac:dyDescent="0.3">
      <c r="A36" s="44" t="s">
        <v>224</v>
      </c>
      <c r="B36" s="238">
        <v>0</v>
      </c>
      <c r="C36" s="238">
        <v>0</v>
      </c>
      <c r="D36" s="238">
        <v>0</v>
      </c>
      <c r="E36" s="238">
        <v>5</v>
      </c>
      <c r="F36" s="238">
        <v>204.93</v>
      </c>
      <c r="G36" s="238">
        <v>0</v>
      </c>
      <c r="H36" s="238">
        <v>0</v>
      </c>
      <c r="I36" s="238">
        <v>0</v>
      </c>
      <c r="J36" s="238">
        <v>0</v>
      </c>
      <c r="K36" s="238">
        <v>0.05</v>
      </c>
      <c r="L36" s="260">
        <v>0.05</v>
      </c>
      <c r="M36" s="260">
        <v>0</v>
      </c>
      <c r="N36" s="523">
        <f t="shared" si="7"/>
        <v>210.03000000000003</v>
      </c>
    </row>
    <row r="37" spans="1:14" x14ac:dyDescent="0.3">
      <c r="A37" s="44" t="s">
        <v>225</v>
      </c>
      <c r="B37" s="238">
        <v>0</v>
      </c>
      <c r="C37" s="238">
        <v>4.2</v>
      </c>
      <c r="D37" s="238">
        <v>0</v>
      </c>
      <c r="E37" s="238">
        <v>0</v>
      </c>
      <c r="F37" s="238">
        <v>32.42</v>
      </c>
      <c r="G37" s="238">
        <v>0</v>
      </c>
      <c r="H37" s="238">
        <v>0</v>
      </c>
      <c r="I37" s="238">
        <v>0</v>
      </c>
      <c r="J37" s="238">
        <v>0</v>
      </c>
      <c r="K37" s="238">
        <v>37.15</v>
      </c>
      <c r="L37" s="260">
        <v>0.13</v>
      </c>
      <c r="M37" s="260">
        <v>0</v>
      </c>
      <c r="N37" s="523">
        <f t="shared" si="7"/>
        <v>73.900000000000006</v>
      </c>
    </row>
    <row r="38" spans="1:14" x14ac:dyDescent="0.3">
      <c r="A38" s="44" t="s">
        <v>226</v>
      </c>
      <c r="B38" s="238">
        <v>1.1399999999999999</v>
      </c>
      <c r="C38" s="238">
        <v>0</v>
      </c>
      <c r="D38" s="238">
        <v>0</v>
      </c>
      <c r="E38" s="238">
        <v>9.1999999999999993</v>
      </c>
      <c r="F38" s="238">
        <v>214.2</v>
      </c>
      <c r="G38" s="238">
        <v>0</v>
      </c>
      <c r="H38" s="238">
        <v>0</v>
      </c>
      <c r="I38" s="238">
        <v>364.46</v>
      </c>
      <c r="J38" s="238">
        <v>0</v>
      </c>
      <c r="K38" s="238">
        <v>100.08</v>
      </c>
      <c r="L38" s="260"/>
      <c r="M38" s="260">
        <v>37.590000000000003</v>
      </c>
      <c r="N38" s="523">
        <f t="shared" si="7"/>
        <v>726.67000000000007</v>
      </c>
    </row>
    <row r="39" spans="1:14" x14ac:dyDescent="0.3">
      <c r="A39" s="44" t="s">
        <v>227</v>
      </c>
      <c r="B39" s="238">
        <v>0</v>
      </c>
      <c r="C39" s="238">
        <v>0</v>
      </c>
      <c r="D39" s="238">
        <v>0</v>
      </c>
      <c r="E39" s="238">
        <v>0</v>
      </c>
      <c r="F39" s="238">
        <v>167.19</v>
      </c>
      <c r="G39" s="238">
        <v>0</v>
      </c>
      <c r="H39" s="238">
        <v>0</v>
      </c>
      <c r="I39" s="238">
        <v>433.29</v>
      </c>
      <c r="J39" s="238">
        <v>0</v>
      </c>
      <c r="K39" s="238">
        <v>0.8</v>
      </c>
      <c r="L39" s="260"/>
      <c r="M39" s="260">
        <v>0</v>
      </c>
      <c r="N39" s="523">
        <f t="shared" si="7"/>
        <v>601.28</v>
      </c>
    </row>
    <row r="40" spans="1:14" x14ac:dyDescent="0.3">
      <c r="A40" s="44" t="s">
        <v>228</v>
      </c>
      <c r="B40" s="238">
        <v>0</v>
      </c>
      <c r="C40" s="238">
        <v>0</v>
      </c>
      <c r="D40" s="238">
        <v>32.32</v>
      </c>
      <c r="E40" s="238">
        <v>0</v>
      </c>
      <c r="F40" s="238">
        <v>922.79</v>
      </c>
      <c r="G40" s="238">
        <v>250.23</v>
      </c>
      <c r="H40" s="238">
        <v>14.52</v>
      </c>
      <c r="I40" s="238">
        <v>966.16</v>
      </c>
      <c r="J40" s="238">
        <v>0</v>
      </c>
      <c r="K40" s="238"/>
      <c r="L40" s="260">
        <v>7.2</v>
      </c>
      <c r="M40" s="260">
        <v>24.9</v>
      </c>
      <c r="N40" s="523">
        <f t="shared" si="7"/>
        <v>2218.12</v>
      </c>
    </row>
    <row r="41" spans="1:14" x14ac:dyDescent="0.3">
      <c r="A41" s="44" t="s">
        <v>229</v>
      </c>
      <c r="B41" s="238">
        <v>0</v>
      </c>
      <c r="C41" s="238">
        <v>0</v>
      </c>
      <c r="D41" s="238">
        <v>5.8</v>
      </c>
      <c r="E41" s="238">
        <v>0</v>
      </c>
      <c r="F41" s="238">
        <v>50.99</v>
      </c>
      <c r="G41" s="238">
        <v>64.150000000000006</v>
      </c>
      <c r="H41" s="238">
        <v>0</v>
      </c>
      <c r="I41" s="238">
        <v>208.77</v>
      </c>
      <c r="J41" s="238">
        <v>0</v>
      </c>
      <c r="K41" s="238">
        <v>0</v>
      </c>
      <c r="L41" s="260">
        <v>0</v>
      </c>
      <c r="M41" s="260">
        <v>0</v>
      </c>
      <c r="N41" s="523">
        <f t="shared" si="7"/>
        <v>329.71000000000004</v>
      </c>
    </row>
    <row r="42" spans="1:14" x14ac:dyDescent="0.3">
      <c r="A42" s="44" t="s">
        <v>230</v>
      </c>
      <c r="B42" s="238">
        <v>0</v>
      </c>
      <c r="C42" s="238">
        <v>0</v>
      </c>
      <c r="D42" s="238"/>
      <c r="E42" s="238">
        <v>0</v>
      </c>
      <c r="F42" s="238"/>
      <c r="G42" s="238">
        <v>9.94</v>
      </c>
      <c r="H42" s="238">
        <v>0</v>
      </c>
      <c r="I42" s="238">
        <v>79.73</v>
      </c>
      <c r="J42" s="238">
        <v>0</v>
      </c>
      <c r="K42" s="238">
        <v>0</v>
      </c>
      <c r="L42" s="260"/>
      <c r="M42" s="260">
        <v>0</v>
      </c>
      <c r="N42" s="523">
        <f t="shared" si="7"/>
        <v>89.67</v>
      </c>
    </row>
    <row r="43" spans="1:14" x14ac:dyDescent="0.3">
      <c r="A43" s="44" t="s">
        <v>231</v>
      </c>
      <c r="B43" s="238">
        <v>0</v>
      </c>
      <c r="C43" s="238">
        <v>0</v>
      </c>
      <c r="D43" s="238">
        <v>0</v>
      </c>
      <c r="E43" s="238">
        <v>0</v>
      </c>
      <c r="F43" s="238">
        <v>51.2</v>
      </c>
      <c r="G43" s="238"/>
      <c r="H43" s="238">
        <v>0</v>
      </c>
      <c r="I43" s="238"/>
      <c r="J43" s="238">
        <v>0</v>
      </c>
      <c r="K43" s="238">
        <v>0</v>
      </c>
      <c r="L43" s="260"/>
      <c r="M43" s="260">
        <v>0</v>
      </c>
      <c r="N43" s="523">
        <f t="shared" si="7"/>
        <v>51.2</v>
      </c>
    </row>
    <row r="44" spans="1:14" x14ac:dyDescent="0.3">
      <c r="A44" s="44" t="s">
        <v>232</v>
      </c>
      <c r="B44" s="238">
        <v>0</v>
      </c>
      <c r="C44" s="238">
        <v>0</v>
      </c>
      <c r="D44" s="238">
        <v>0</v>
      </c>
      <c r="E44" s="238">
        <v>0</v>
      </c>
      <c r="F44" s="238">
        <v>0</v>
      </c>
      <c r="G44" s="238">
        <v>0</v>
      </c>
      <c r="H44" s="238">
        <v>0</v>
      </c>
      <c r="I44" s="238">
        <v>0</v>
      </c>
      <c r="J44" s="238">
        <v>7.18</v>
      </c>
      <c r="K44" s="238">
        <v>0</v>
      </c>
      <c r="L44" s="260"/>
      <c r="M44" s="260">
        <v>12.05</v>
      </c>
      <c r="N44" s="523">
        <f t="shared" si="7"/>
        <v>19.23</v>
      </c>
    </row>
    <row r="45" spans="1:14" ht="14.4" thickBot="1" x14ac:dyDescent="0.35">
      <c r="A45" s="99" t="s">
        <v>233</v>
      </c>
      <c r="B45" s="238">
        <v>0</v>
      </c>
      <c r="C45" s="238">
        <v>0</v>
      </c>
      <c r="D45" s="238">
        <v>0</v>
      </c>
      <c r="E45" s="238">
        <v>0</v>
      </c>
      <c r="F45" s="238">
        <v>0</v>
      </c>
      <c r="G45" s="238">
        <v>0</v>
      </c>
      <c r="H45" s="238">
        <v>0</v>
      </c>
      <c r="I45" s="238">
        <v>0.09</v>
      </c>
      <c r="J45" s="238"/>
      <c r="K45" s="238">
        <v>0</v>
      </c>
      <c r="L45" s="260">
        <v>1.04</v>
      </c>
      <c r="M45" s="260">
        <v>8.99</v>
      </c>
      <c r="N45" s="524">
        <f t="shared" si="7"/>
        <v>10.120000000000001</v>
      </c>
    </row>
    <row r="46" spans="1:14" ht="14.4" thickBot="1" x14ac:dyDescent="0.35">
      <c r="A46" s="421" t="s">
        <v>1</v>
      </c>
      <c r="B46" s="258">
        <f t="shared" ref="B46:E46" si="8">SUM(B31:B45)</f>
        <v>23</v>
      </c>
      <c r="C46" s="258">
        <f t="shared" si="8"/>
        <v>34.68</v>
      </c>
      <c r="D46" s="258">
        <f t="shared" si="8"/>
        <v>38.119999999999997</v>
      </c>
      <c r="E46" s="258">
        <f t="shared" si="8"/>
        <v>80.72</v>
      </c>
      <c r="F46" s="258">
        <f t="shared" ref="F46" si="9">SUM(F31:F45)</f>
        <v>1668.41</v>
      </c>
      <c r="G46" s="258">
        <f t="shared" ref="G46:N46" si="10">SUM(G31:G45)</f>
        <v>324.32</v>
      </c>
      <c r="H46" s="258">
        <f t="shared" si="10"/>
        <v>16.169999999999998</v>
      </c>
      <c r="I46" s="258">
        <f t="shared" si="10"/>
        <v>2052.5</v>
      </c>
      <c r="J46" s="258">
        <f t="shared" si="10"/>
        <v>7.18</v>
      </c>
      <c r="K46" s="258">
        <f t="shared" si="10"/>
        <v>138.09</v>
      </c>
      <c r="L46" s="258">
        <f t="shared" si="10"/>
        <v>14.629999999999999</v>
      </c>
      <c r="M46" s="411">
        <f t="shared" si="10"/>
        <v>130.92000000000002</v>
      </c>
      <c r="N46" s="411">
        <f t="shared" si="10"/>
        <v>4528.74</v>
      </c>
    </row>
    <row r="47" spans="1:14" x14ac:dyDescent="0.3">
      <c r="A47" s="427" t="s">
        <v>283</v>
      </c>
      <c r="B47" s="433">
        <f>B46*100/$N46</f>
        <v>0.50786753048309241</v>
      </c>
      <c r="C47" s="433">
        <f t="shared" ref="C47:M47" si="11">C46*100/$N46</f>
        <v>0.76577591118059329</v>
      </c>
      <c r="D47" s="433">
        <f t="shared" si="11"/>
        <v>0.84173522878328177</v>
      </c>
      <c r="E47" s="433">
        <f t="shared" si="11"/>
        <v>1.7823942200258793</v>
      </c>
      <c r="F47" s="433">
        <f t="shared" si="11"/>
        <v>36.840489849273752</v>
      </c>
      <c r="G47" s="433">
        <f t="shared" si="11"/>
        <v>7.1613738037511538</v>
      </c>
      <c r="H47" s="433">
        <f t="shared" si="11"/>
        <v>0.35705295512659146</v>
      </c>
      <c r="I47" s="433">
        <f t="shared" si="11"/>
        <v>45.32165679637162</v>
      </c>
      <c r="J47" s="433">
        <f t="shared" si="11"/>
        <v>0.15854299429863494</v>
      </c>
      <c r="K47" s="433">
        <f t="shared" si="11"/>
        <v>3.049192490626532</v>
      </c>
      <c r="L47" s="433">
        <f t="shared" si="11"/>
        <v>0.32304791178120185</v>
      </c>
      <c r="M47" s="433">
        <f t="shared" si="11"/>
        <v>2.8908703082976728</v>
      </c>
      <c r="N47" s="434">
        <v>100</v>
      </c>
    </row>
    <row r="48" spans="1:14" x14ac:dyDescent="0.3">
      <c r="A48" s="15" t="s">
        <v>284</v>
      </c>
      <c r="B48" s="11"/>
      <c r="C48" s="423" t="s">
        <v>535</v>
      </c>
    </row>
    <row r="49" spans="1:14" ht="14.4" thickBot="1" x14ac:dyDescent="0.35">
      <c r="A49" s="15"/>
      <c r="B49" s="11"/>
    </row>
    <row r="50" spans="1:14" ht="14.4" thickBot="1" x14ac:dyDescent="0.35">
      <c r="A50" s="782" t="s">
        <v>410</v>
      </c>
      <c r="B50" s="783"/>
      <c r="C50" s="783"/>
      <c r="D50" s="783"/>
      <c r="E50" s="783"/>
      <c r="F50" s="783"/>
      <c r="G50" s="783"/>
      <c r="H50" s="783"/>
      <c r="I50" s="783"/>
      <c r="J50" s="784"/>
      <c r="K50" s="284"/>
      <c r="M50" s="18"/>
      <c r="N50" s="18"/>
    </row>
    <row r="51" spans="1:14" ht="27" customHeight="1" thickBot="1" x14ac:dyDescent="0.35">
      <c r="A51" s="416" t="s">
        <v>15</v>
      </c>
      <c r="B51" s="422" t="s">
        <v>178</v>
      </c>
      <c r="C51" s="422" t="s">
        <v>102</v>
      </c>
      <c r="D51" s="422" t="s">
        <v>103</v>
      </c>
      <c r="E51" s="604" t="s">
        <v>546</v>
      </c>
      <c r="F51" s="422" t="s">
        <v>411</v>
      </c>
      <c r="G51" s="422" t="s">
        <v>168</v>
      </c>
      <c r="H51" s="422" t="s">
        <v>386</v>
      </c>
      <c r="I51" s="67" t="s">
        <v>236</v>
      </c>
      <c r="J51" s="419" t="s">
        <v>1</v>
      </c>
    </row>
    <row r="52" spans="1:14" x14ac:dyDescent="0.3">
      <c r="A52" s="42" t="s">
        <v>219</v>
      </c>
      <c r="B52" s="245">
        <v>0</v>
      </c>
      <c r="C52" s="245">
        <v>0</v>
      </c>
      <c r="D52" s="245">
        <v>0</v>
      </c>
      <c r="E52" s="245">
        <v>0</v>
      </c>
      <c r="F52" s="245">
        <v>0</v>
      </c>
      <c r="G52" s="245">
        <v>0</v>
      </c>
      <c r="H52" s="245">
        <v>0</v>
      </c>
      <c r="I52" s="264">
        <v>0</v>
      </c>
      <c r="J52" s="265">
        <f t="shared" ref="J52:J66" si="12">SUM(B52:I52)</f>
        <v>0</v>
      </c>
    </row>
    <row r="53" spans="1:14" x14ac:dyDescent="0.3">
      <c r="A53" s="44" t="s">
        <v>220</v>
      </c>
      <c r="B53" s="238">
        <v>0</v>
      </c>
      <c r="C53" s="238">
        <v>0</v>
      </c>
      <c r="D53" s="238">
        <v>0</v>
      </c>
      <c r="E53" s="238">
        <v>0</v>
      </c>
      <c r="F53" s="238">
        <v>0</v>
      </c>
      <c r="G53" s="238">
        <v>0</v>
      </c>
      <c r="H53" s="238">
        <v>0</v>
      </c>
      <c r="I53" s="260">
        <v>0</v>
      </c>
      <c r="J53" s="265">
        <f t="shared" si="12"/>
        <v>0</v>
      </c>
    </row>
    <row r="54" spans="1:14" x14ac:dyDescent="0.3">
      <c r="A54" s="44" t="s">
        <v>221</v>
      </c>
      <c r="B54" s="238">
        <v>0</v>
      </c>
      <c r="C54" s="238">
        <v>0</v>
      </c>
      <c r="D54" s="238">
        <v>0</v>
      </c>
      <c r="E54" s="238">
        <v>0</v>
      </c>
      <c r="F54" s="238">
        <v>0</v>
      </c>
      <c r="G54" s="238">
        <v>0</v>
      </c>
      <c r="H54" s="238">
        <v>0</v>
      </c>
      <c r="I54" s="260">
        <v>0</v>
      </c>
      <c r="J54" s="265">
        <f t="shared" si="12"/>
        <v>0</v>
      </c>
    </row>
    <row r="55" spans="1:14" x14ac:dyDescent="0.3">
      <c r="A55" s="44" t="s">
        <v>222</v>
      </c>
      <c r="B55" s="238">
        <v>0</v>
      </c>
      <c r="C55" s="238">
        <v>0</v>
      </c>
      <c r="D55" s="238">
        <v>0</v>
      </c>
      <c r="E55" s="238">
        <v>0</v>
      </c>
      <c r="F55" s="238">
        <v>0</v>
      </c>
      <c r="G55" s="238">
        <v>0</v>
      </c>
      <c r="H55" s="238">
        <v>0</v>
      </c>
      <c r="I55" s="260">
        <v>0</v>
      </c>
      <c r="J55" s="265">
        <f t="shared" si="12"/>
        <v>0</v>
      </c>
    </row>
    <row r="56" spans="1:14" x14ac:dyDescent="0.3">
      <c r="A56" s="44" t="s">
        <v>223</v>
      </c>
      <c r="B56" s="238">
        <v>0</v>
      </c>
      <c r="C56" s="238">
        <v>72.819999999999993</v>
      </c>
      <c r="D56" s="238">
        <v>0</v>
      </c>
      <c r="E56" s="238">
        <v>0</v>
      </c>
      <c r="F56" s="238">
        <v>0</v>
      </c>
      <c r="G56" s="238">
        <v>0</v>
      </c>
      <c r="H56" s="238">
        <v>0</v>
      </c>
      <c r="I56" s="260">
        <v>0</v>
      </c>
      <c r="J56" s="265">
        <f t="shared" si="12"/>
        <v>72.819999999999993</v>
      </c>
    </row>
    <row r="57" spans="1:14" x14ac:dyDescent="0.3">
      <c r="A57" s="44" t="s">
        <v>224</v>
      </c>
      <c r="B57" s="238">
        <v>0</v>
      </c>
      <c r="C57" s="238">
        <v>1804.64</v>
      </c>
      <c r="D57" s="238">
        <v>0</v>
      </c>
      <c r="E57" s="238">
        <v>0</v>
      </c>
      <c r="F57" s="238">
        <v>0</v>
      </c>
      <c r="G57" s="238">
        <v>293.22000000000003</v>
      </c>
      <c r="H57" s="238">
        <v>0</v>
      </c>
      <c r="I57" s="260">
        <v>0</v>
      </c>
      <c r="J57" s="265">
        <f t="shared" si="12"/>
        <v>2097.86</v>
      </c>
    </row>
    <row r="58" spans="1:14" x14ac:dyDescent="0.3">
      <c r="A58" s="44" t="s">
        <v>225</v>
      </c>
      <c r="B58" s="238">
        <v>0</v>
      </c>
      <c r="C58" s="238">
        <v>86.43</v>
      </c>
      <c r="D58" s="238">
        <v>0</v>
      </c>
      <c r="E58" s="238">
        <v>0</v>
      </c>
      <c r="F58" s="238">
        <v>0</v>
      </c>
      <c r="G58" s="238">
        <v>0</v>
      </c>
      <c r="H58" s="238"/>
      <c r="I58" s="260">
        <v>0</v>
      </c>
      <c r="J58" s="265">
        <f t="shared" si="12"/>
        <v>86.43</v>
      </c>
    </row>
    <row r="59" spans="1:14" x14ac:dyDescent="0.3">
      <c r="A59" s="44" t="s">
        <v>226</v>
      </c>
      <c r="B59" s="238">
        <v>0</v>
      </c>
      <c r="C59" s="238">
        <v>2462.62</v>
      </c>
      <c r="D59" s="238">
        <v>0</v>
      </c>
      <c r="E59" s="238">
        <v>0</v>
      </c>
      <c r="F59" s="238">
        <v>5</v>
      </c>
      <c r="G59" s="238">
        <v>1127.6099999999999</v>
      </c>
      <c r="H59" s="238">
        <v>0</v>
      </c>
      <c r="I59" s="260">
        <v>0</v>
      </c>
      <c r="J59" s="265">
        <f t="shared" si="12"/>
        <v>3595.2299999999996</v>
      </c>
    </row>
    <row r="60" spans="1:14" x14ac:dyDescent="0.3">
      <c r="A60" s="44" t="s">
        <v>227</v>
      </c>
      <c r="B60" s="238">
        <v>53.17</v>
      </c>
      <c r="C60" s="238">
        <v>2493.3000000000002</v>
      </c>
      <c r="D60" s="238">
        <v>657.01</v>
      </c>
      <c r="E60" s="238">
        <v>79.92</v>
      </c>
      <c r="F60" s="238">
        <v>0</v>
      </c>
      <c r="G60" s="238">
        <v>13566.45</v>
      </c>
      <c r="H60" s="238">
        <v>0</v>
      </c>
      <c r="I60" s="260">
        <v>101.7</v>
      </c>
      <c r="J60" s="265">
        <f t="shared" si="12"/>
        <v>16951.550000000003</v>
      </c>
    </row>
    <row r="61" spans="1:14" x14ac:dyDescent="0.3">
      <c r="A61" s="44" t="s">
        <v>228</v>
      </c>
      <c r="B61" s="238">
        <v>20.83</v>
      </c>
      <c r="C61" s="238">
        <v>19566.560000000001</v>
      </c>
      <c r="D61" s="238">
        <v>6189.9</v>
      </c>
      <c r="E61" s="238">
        <v>99.06</v>
      </c>
      <c r="F61" s="238">
        <v>125.45</v>
      </c>
      <c r="G61" s="238">
        <v>18994.560000000001</v>
      </c>
      <c r="H61" s="238">
        <v>29.98</v>
      </c>
      <c r="I61" s="260">
        <v>0</v>
      </c>
      <c r="J61" s="265">
        <f t="shared" si="12"/>
        <v>45026.340000000004</v>
      </c>
    </row>
    <row r="62" spans="1:14" x14ac:dyDescent="0.3">
      <c r="A62" s="44" t="s">
        <v>229</v>
      </c>
      <c r="B62" s="238">
        <v>0</v>
      </c>
      <c r="C62" s="238">
        <v>6215.96</v>
      </c>
      <c r="D62" s="238">
        <v>4075.23</v>
      </c>
      <c r="E62" s="238">
        <v>19.34</v>
      </c>
      <c r="F62" s="238">
        <v>48.11</v>
      </c>
      <c r="G62" s="238">
        <v>7975.05</v>
      </c>
      <c r="H62" s="238">
        <v>0.27</v>
      </c>
      <c r="I62" s="260">
        <v>6.2</v>
      </c>
      <c r="J62" s="265">
        <f t="shared" si="12"/>
        <v>18340.160000000003</v>
      </c>
    </row>
    <row r="63" spans="1:14" x14ac:dyDescent="0.3">
      <c r="A63" s="44" t="s">
        <v>230</v>
      </c>
      <c r="B63" s="238">
        <v>0</v>
      </c>
      <c r="C63" s="238">
        <v>369.44</v>
      </c>
      <c r="D63" s="238">
        <v>2089.25</v>
      </c>
      <c r="E63" s="238">
        <v>0</v>
      </c>
      <c r="F63" s="238">
        <v>6.36</v>
      </c>
      <c r="G63" s="238">
        <v>3883.76</v>
      </c>
      <c r="H63" s="238">
        <v>13.61</v>
      </c>
      <c r="I63" s="260">
        <v>56.06</v>
      </c>
      <c r="J63" s="265">
        <f t="shared" si="12"/>
        <v>6418.4800000000005</v>
      </c>
    </row>
    <row r="64" spans="1:14" x14ac:dyDescent="0.3">
      <c r="A64" s="44" t="s">
        <v>231</v>
      </c>
      <c r="B64" s="238">
        <v>0</v>
      </c>
      <c r="C64" s="238">
        <v>1001.06</v>
      </c>
      <c r="D64" s="238">
        <v>596.63</v>
      </c>
      <c r="E64" s="238">
        <v>0</v>
      </c>
      <c r="F64" s="238">
        <v>0.96</v>
      </c>
      <c r="G64" s="238">
        <v>250.32</v>
      </c>
      <c r="H64" s="238">
        <v>0</v>
      </c>
      <c r="I64" s="260">
        <v>0</v>
      </c>
      <c r="J64" s="265">
        <f t="shared" si="12"/>
        <v>1848.97</v>
      </c>
    </row>
    <row r="65" spans="1:11" x14ac:dyDescent="0.3">
      <c r="A65" s="44" t="s">
        <v>232</v>
      </c>
      <c r="B65" s="238">
        <v>0</v>
      </c>
      <c r="C65" s="238">
        <v>0</v>
      </c>
      <c r="D65" s="238">
        <v>0</v>
      </c>
      <c r="E65" s="238">
        <v>0</v>
      </c>
      <c r="F65" s="238">
        <v>0</v>
      </c>
      <c r="G65" s="238">
        <v>0</v>
      </c>
      <c r="H65" s="238">
        <v>0</v>
      </c>
      <c r="I65" s="260">
        <v>0</v>
      </c>
      <c r="J65" s="265">
        <f t="shared" si="12"/>
        <v>0</v>
      </c>
    </row>
    <row r="66" spans="1:11" ht="14.4" thickBot="1" x14ac:dyDescent="0.35">
      <c r="A66" s="46" t="s">
        <v>233</v>
      </c>
      <c r="B66" s="257">
        <v>0</v>
      </c>
      <c r="C66" s="257">
        <v>0</v>
      </c>
      <c r="D66" s="257">
        <v>0</v>
      </c>
      <c r="E66" s="257">
        <v>0</v>
      </c>
      <c r="F66" s="257">
        <v>0</v>
      </c>
      <c r="G66" s="257">
        <v>0</v>
      </c>
      <c r="H66" s="257"/>
      <c r="I66" s="266">
        <v>0</v>
      </c>
      <c r="J66" s="265">
        <f t="shared" si="12"/>
        <v>0</v>
      </c>
    </row>
    <row r="67" spans="1:11" ht="14.4" thickBot="1" x14ac:dyDescent="0.35">
      <c r="A67" s="421" t="s">
        <v>1</v>
      </c>
      <c r="B67" s="250">
        <f t="shared" ref="B67:G67" si="13">SUM(B52:B66)</f>
        <v>74</v>
      </c>
      <c r="C67" s="250">
        <f t="shared" si="13"/>
        <v>34072.83</v>
      </c>
      <c r="D67" s="250">
        <f t="shared" si="13"/>
        <v>13608.019999999999</v>
      </c>
      <c r="E67" s="250">
        <f t="shared" si="13"/>
        <v>198.32000000000002</v>
      </c>
      <c r="F67" s="250">
        <f t="shared" si="13"/>
        <v>185.88000000000002</v>
      </c>
      <c r="G67" s="250">
        <f t="shared" si="13"/>
        <v>46090.970000000008</v>
      </c>
      <c r="H67" s="250">
        <f>SUM(H52:H66)</f>
        <v>43.86</v>
      </c>
      <c r="I67" s="267">
        <f>SUM(I52:I66)</f>
        <v>163.96</v>
      </c>
      <c r="J67" s="253">
        <f>SUM(J52:J66)</f>
        <v>94437.840000000011</v>
      </c>
    </row>
    <row r="68" spans="1:11" x14ac:dyDescent="0.3">
      <c r="A68" s="427" t="s">
        <v>283</v>
      </c>
      <c r="B68" s="428">
        <f t="shared" ref="B68:I68" si="14">B67*100/$J67</f>
        <v>7.8358420734739365E-2</v>
      </c>
      <c r="C68" s="428">
        <f t="shared" si="14"/>
        <v>36.079637145449318</v>
      </c>
      <c r="D68" s="428">
        <f t="shared" si="14"/>
        <v>14.409499412523619</v>
      </c>
      <c r="E68" s="428">
        <f t="shared" si="14"/>
        <v>0.21000056756910154</v>
      </c>
      <c r="F68" s="428">
        <f t="shared" si="14"/>
        <v>0.19682788170504537</v>
      </c>
      <c r="G68" s="428">
        <f t="shared" si="14"/>
        <v>48.805616477462848</v>
      </c>
      <c r="H68" s="428">
        <f t="shared" si="14"/>
        <v>4.6443247748995525E-2</v>
      </c>
      <c r="I68" s="428">
        <f t="shared" si="14"/>
        <v>0.17361684680632253</v>
      </c>
      <c r="J68" s="430">
        <v>100</v>
      </c>
    </row>
    <row r="69" spans="1:11" x14ac:dyDescent="0.3">
      <c r="A69" s="15" t="s">
        <v>284</v>
      </c>
      <c r="B69" s="11"/>
      <c r="J69" s="17"/>
      <c r="K69" s="17"/>
    </row>
    <row r="70" spans="1:11" ht="14.4" thickBot="1" x14ac:dyDescent="0.35">
      <c r="A70" s="15"/>
      <c r="B70" s="11"/>
      <c r="J70" s="17"/>
      <c r="K70" s="17"/>
    </row>
    <row r="71" spans="1:11" ht="26.25" customHeight="1" thickBot="1" x14ac:dyDescent="0.35">
      <c r="A71" s="792" t="s">
        <v>412</v>
      </c>
      <c r="B71" s="793"/>
      <c r="C71" s="833"/>
    </row>
    <row r="72" spans="1:11" ht="14.4" thickBot="1" x14ac:dyDescent="0.35">
      <c r="A72" s="365" t="s">
        <v>31</v>
      </c>
      <c r="B72" s="366"/>
      <c r="C72" s="133" t="s">
        <v>240</v>
      </c>
    </row>
    <row r="73" spans="1:11" ht="12.75" customHeight="1" x14ac:dyDescent="0.3">
      <c r="A73" s="844" t="s">
        <v>64</v>
      </c>
      <c r="B73" s="845"/>
      <c r="C73" s="268">
        <v>23</v>
      </c>
    </row>
    <row r="74" spans="1:11" x14ac:dyDescent="0.3">
      <c r="A74" s="836" t="s">
        <v>450</v>
      </c>
      <c r="B74" s="837"/>
      <c r="C74" s="269">
        <v>34.68</v>
      </c>
    </row>
    <row r="75" spans="1:11" ht="12.75" customHeight="1" x14ac:dyDescent="0.3">
      <c r="A75" s="836" t="s">
        <v>238</v>
      </c>
      <c r="B75" s="837"/>
      <c r="C75" s="269">
        <v>80.72</v>
      </c>
    </row>
    <row r="76" spans="1:11" ht="12.75" customHeight="1" x14ac:dyDescent="0.3">
      <c r="A76" s="836" t="s">
        <v>102</v>
      </c>
      <c r="B76" s="837"/>
      <c r="C76" s="269">
        <v>35741.24</v>
      </c>
    </row>
    <row r="77" spans="1:11" ht="12.75" customHeight="1" x14ac:dyDescent="0.3">
      <c r="A77" s="836" t="s">
        <v>546</v>
      </c>
      <c r="B77" s="837"/>
      <c r="C77" s="269">
        <v>198.32</v>
      </c>
    </row>
    <row r="78" spans="1:11" ht="12.75" customHeight="1" x14ac:dyDescent="0.3">
      <c r="A78" s="836" t="s">
        <v>103</v>
      </c>
      <c r="B78" s="837"/>
      <c r="C78" s="269">
        <v>13932.34</v>
      </c>
    </row>
    <row r="79" spans="1:11" ht="12.75" customHeight="1" x14ac:dyDescent="0.3">
      <c r="A79" s="836" t="s">
        <v>411</v>
      </c>
      <c r="B79" s="837"/>
      <c r="C79" s="269">
        <v>202.05</v>
      </c>
    </row>
    <row r="80" spans="1:11" x14ac:dyDescent="0.3">
      <c r="A80" s="836" t="s">
        <v>466</v>
      </c>
      <c r="B80" s="837"/>
      <c r="C80" s="269">
        <v>48143.47</v>
      </c>
    </row>
    <row r="81" spans="1:3" x14ac:dyDescent="0.3">
      <c r="A81" s="836" t="s">
        <v>178</v>
      </c>
      <c r="B81" s="837"/>
      <c r="C81" s="269">
        <v>74</v>
      </c>
    </row>
    <row r="82" spans="1:3" x14ac:dyDescent="0.3">
      <c r="A82" s="836" t="s">
        <v>534</v>
      </c>
      <c r="B82" s="837"/>
      <c r="C82" s="269">
        <v>138.09</v>
      </c>
    </row>
    <row r="83" spans="1:3" x14ac:dyDescent="0.3">
      <c r="A83" s="836" t="s">
        <v>386</v>
      </c>
      <c r="B83" s="837"/>
      <c r="C83" s="270">
        <v>96.61</v>
      </c>
    </row>
    <row r="84" spans="1:3" ht="13.5" customHeight="1" thickBot="1" x14ac:dyDescent="0.35">
      <c r="A84" s="871" t="s">
        <v>236</v>
      </c>
      <c r="B84" s="872"/>
      <c r="C84" s="270">
        <v>302.06</v>
      </c>
    </row>
    <row r="85" spans="1:3" ht="14.4" thickBot="1" x14ac:dyDescent="0.35">
      <c r="A85" s="813" t="s">
        <v>237</v>
      </c>
      <c r="B85" s="820"/>
      <c r="C85" s="253">
        <f>SUM(C73:C84)</f>
        <v>98966.58</v>
      </c>
    </row>
    <row r="86" spans="1:3" x14ac:dyDescent="0.3">
      <c r="A86" s="15" t="s">
        <v>284</v>
      </c>
      <c r="B86" s="11"/>
      <c r="C86" s="423" t="s">
        <v>535</v>
      </c>
    </row>
  </sheetData>
  <mergeCells count="18">
    <mergeCell ref="A82:B82"/>
    <mergeCell ref="A83:B83"/>
    <mergeCell ref="A84:B84"/>
    <mergeCell ref="A85:B85"/>
    <mergeCell ref="A74:B74"/>
    <mergeCell ref="A75:B75"/>
    <mergeCell ref="A76:B76"/>
    <mergeCell ref="A78:B78"/>
    <mergeCell ref="A79:B79"/>
    <mergeCell ref="A80:B80"/>
    <mergeCell ref="A81:B81"/>
    <mergeCell ref="A77:B77"/>
    <mergeCell ref="A71:C71"/>
    <mergeCell ref="A73:B73"/>
    <mergeCell ref="A2:F2"/>
    <mergeCell ref="H2:M2"/>
    <mergeCell ref="A50:J50"/>
    <mergeCell ref="A29:N29"/>
  </mergeCells>
  <pageMargins left="0.75" right="0.75" top="1" bottom="1" header="0" footer="0"/>
  <pageSetup scale="66"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87"/>
  <sheetViews>
    <sheetView showGridLines="0" zoomScale="60" zoomScaleNormal="60" workbookViewId="0">
      <selection activeCell="K44" sqref="K44"/>
    </sheetView>
  </sheetViews>
  <sheetFormatPr baseColWidth="10" defaultColWidth="11.44140625" defaultRowHeight="13.8" x14ac:dyDescent="0.3"/>
  <cols>
    <col min="1" max="1" width="15" style="10" customWidth="1"/>
    <col min="2" max="2" width="10" style="10" customWidth="1"/>
    <col min="3" max="5" width="9.44140625" style="10" customWidth="1"/>
    <col min="6" max="7" width="9.33203125" style="10" customWidth="1"/>
    <col min="8" max="8" width="14.5546875" style="10" customWidth="1"/>
    <col min="9" max="9" width="9.44140625" style="10" customWidth="1"/>
    <col min="10" max="10" width="9.88671875" style="10" customWidth="1"/>
    <col min="11" max="11" width="11.88671875" style="10" customWidth="1"/>
    <col min="12" max="12" width="9.109375" style="10" customWidth="1"/>
    <col min="13" max="13" width="12.109375" style="10" customWidth="1"/>
    <col min="14" max="14" width="8.88671875" style="10" customWidth="1"/>
    <col min="15" max="16384" width="11.44140625" style="10"/>
  </cols>
  <sheetData>
    <row r="1" spans="1:13" ht="14.4" thickBot="1" x14ac:dyDescent="0.35"/>
    <row r="2" spans="1:13" ht="14.4" thickBot="1" x14ac:dyDescent="0.35">
      <c r="A2" s="782" t="s">
        <v>531</v>
      </c>
      <c r="B2" s="783"/>
      <c r="C2" s="783"/>
      <c r="D2" s="783"/>
      <c r="E2" s="783"/>
      <c r="F2" s="784"/>
      <c r="H2" s="782" t="s">
        <v>507</v>
      </c>
      <c r="I2" s="783"/>
      <c r="J2" s="783"/>
      <c r="K2" s="783"/>
      <c r="L2" s="783"/>
      <c r="M2" s="784"/>
    </row>
    <row r="3" spans="1:13" ht="24.75" customHeight="1" thickBot="1" x14ac:dyDescent="0.35">
      <c r="A3" s="409" t="s">
        <v>15</v>
      </c>
      <c r="B3" s="76" t="s">
        <v>270</v>
      </c>
      <c r="C3" s="76" t="s">
        <v>506</v>
      </c>
      <c r="D3" s="412" t="s">
        <v>526</v>
      </c>
      <c r="E3" s="410" t="s">
        <v>237</v>
      </c>
      <c r="F3" s="417" t="s">
        <v>283</v>
      </c>
      <c r="H3" s="75" t="s">
        <v>15</v>
      </c>
      <c r="I3" s="76" t="s">
        <v>3</v>
      </c>
      <c r="J3" s="76" t="s">
        <v>509</v>
      </c>
      <c r="K3" s="150" t="s">
        <v>526</v>
      </c>
      <c r="L3" s="68" t="s">
        <v>1</v>
      </c>
      <c r="M3" s="417" t="s">
        <v>283</v>
      </c>
    </row>
    <row r="4" spans="1:13" x14ac:dyDescent="0.3">
      <c r="A4" s="42" t="s">
        <v>219</v>
      </c>
      <c r="B4" s="245">
        <v>12.58</v>
      </c>
      <c r="C4" s="272">
        <v>1.3</v>
      </c>
      <c r="D4" s="275">
        <v>0</v>
      </c>
      <c r="E4" s="450">
        <f>SUM(B4:D4)</f>
        <v>13.88</v>
      </c>
      <c r="F4" s="453">
        <f>E4*100/E$19</f>
        <v>0.46099785443361696</v>
      </c>
      <c r="H4" s="31" t="s">
        <v>219</v>
      </c>
      <c r="I4" s="245">
        <v>0</v>
      </c>
      <c r="J4" s="238">
        <v>0</v>
      </c>
      <c r="K4" s="260">
        <v>0</v>
      </c>
      <c r="L4" s="450">
        <f>SUM(I4:K4)</f>
        <v>0</v>
      </c>
      <c r="M4" s="527">
        <f>L4*100/L$19</f>
        <v>0</v>
      </c>
    </row>
    <row r="5" spans="1:13" x14ac:dyDescent="0.3">
      <c r="A5" s="44" t="s">
        <v>220</v>
      </c>
      <c r="B5" s="238">
        <v>0</v>
      </c>
      <c r="C5" s="241">
        <v>0</v>
      </c>
      <c r="D5" s="408">
        <v>0</v>
      </c>
      <c r="E5" s="450">
        <f t="shared" ref="E5:E18" si="0">SUM(B5:D5)</f>
        <v>0</v>
      </c>
      <c r="F5" s="461">
        <f t="shared" ref="F5:F18" si="1">E5*100/E$19</f>
        <v>0</v>
      </c>
      <c r="H5" s="34" t="s">
        <v>220</v>
      </c>
      <c r="I5" s="238">
        <v>0</v>
      </c>
      <c r="J5" s="238">
        <v>0</v>
      </c>
      <c r="K5" s="260">
        <v>0</v>
      </c>
      <c r="L5" s="450">
        <f>SUM(I5:K5)</f>
        <v>0</v>
      </c>
      <c r="M5" s="461">
        <f t="shared" ref="M5:M18" si="2">L5*100/L$19</f>
        <v>0</v>
      </c>
    </row>
    <row r="6" spans="1:13" x14ac:dyDescent="0.3">
      <c r="A6" s="44" t="s">
        <v>221</v>
      </c>
      <c r="B6" s="238">
        <v>20.02</v>
      </c>
      <c r="C6" s="241">
        <v>0</v>
      </c>
      <c r="D6" s="408">
        <v>0</v>
      </c>
      <c r="E6" s="450">
        <f t="shared" si="0"/>
        <v>20.02</v>
      </c>
      <c r="F6" s="454">
        <f t="shared" si="1"/>
        <v>0.66492630012687404</v>
      </c>
      <c r="H6" s="34" t="s">
        <v>221</v>
      </c>
      <c r="I6" s="238">
        <v>0</v>
      </c>
      <c r="J6" s="238">
        <v>0</v>
      </c>
      <c r="K6" s="260">
        <v>0</v>
      </c>
      <c r="L6" s="450">
        <f t="shared" ref="L6:L18" si="3">SUM(I6:K6)</f>
        <v>0</v>
      </c>
      <c r="M6" s="461">
        <f t="shared" si="2"/>
        <v>0</v>
      </c>
    </row>
    <row r="7" spans="1:13" x14ac:dyDescent="0.3">
      <c r="A7" s="44" t="s">
        <v>222</v>
      </c>
      <c r="B7" s="238">
        <v>14.63</v>
      </c>
      <c r="C7" s="241">
        <v>7.0000000000000007E-2</v>
      </c>
      <c r="D7" s="408">
        <v>0</v>
      </c>
      <c r="E7" s="450">
        <f t="shared" si="0"/>
        <v>14.700000000000001</v>
      </c>
      <c r="F7" s="454">
        <f t="shared" si="1"/>
        <v>0.48823259799525714</v>
      </c>
      <c r="H7" s="34" t="s">
        <v>222</v>
      </c>
      <c r="I7" s="238">
        <v>11.6</v>
      </c>
      <c r="J7" s="238">
        <v>0</v>
      </c>
      <c r="K7" s="260">
        <v>0</v>
      </c>
      <c r="L7" s="450">
        <f t="shared" si="3"/>
        <v>11.6</v>
      </c>
      <c r="M7" s="454">
        <f t="shared" si="2"/>
        <v>1.324660461545963E-2</v>
      </c>
    </row>
    <row r="8" spans="1:13" x14ac:dyDescent="0.3">
      <c r="A8" s="44" t="s">
        <v>223</v>
      </c>
      <c r="B8" s="238">
        <v>31.64</v>
      </c>
      <c r="C8" s="241">
        <v>0</v>
      </c>
      <c r="D8" s="408">
        <v>0</v>
      </c>
      <c r="E8" s="450">
        <f t="shared" si="0"/>
        <v>31.64</v>
      </c>
      <c r="F8" s="454">
        <f t="shared" si="1"/>
        <v>1.0508625442564583</v>
      </c>
      <c r="H8" s="34" t="s">
        <v>223</v>
      </c>
      <c r="I8" s="238">
        <v>0</v>
      </c>
      <c r="J8" s="238">
        <v>33.35</v>
      </c>
      <c r="K8" s="260">
        <v>0</v>
      </c>
      <c r="L8" s="450">
        <f t="shared" si="3"/>
        <v>33.35</v>
      </c>
      <c r="M8" s="454">
        <f t="shared" si="2"/>
        <v>3.8083988269446437E-2</v>
      </c>
    </row>
    <row r="9" spans="1:13" x14ac:dyDescent="0.3">
      <c r="A9" s="44" t="s">
        <v>224</v>
      </c>
      <c r="B9" s="238">
        <v>3.81</v>
      </c>
      <c r="C9" s="238">
        <v>0.85</v>
      </c>
      <c r="D9" s="408">
        <v>0</v>
      </c>
      <c r="E9" s="450">
        <f t="shared" si="0"/>
        <v>4.66</v>
      </c>
      <c r="F9" s="454">
        <f t="shared" si="1"/>
        <v>0.15477305487468695</v>
      </c>
      <c r="H9" s="34" t="s">
        <v>224</v>
      </c>
      <c r="I9" s="238">
        <v>16.98</v>
      </c>
      <c r="J9" s="238">
        <v>146.97</v>
      </c>
      <c r="K9" s="260">
        <v>0</v>
      </c>
      <c r="L9" s="450">
        <f t="shared" si="3"/>
        <v>163.95</v>
      </c>
      <c r="M9" s="454">
        <f t="shared" si="2"/>
        <v>0.18722248506074193</v>
      </c>
    </row>
    <row r="10" spans="1:13" x14ac:dyDescent="0.3">
      <c r="A10" s="44" t="s">
        <v>225</v>
      </c>
      <c r="B10" s="238">
        <v>29.91</v>
      </c>
      <c r="C10" s="238">
        <v>17.66</v>
      </c>
      <c r="D10" s="408">
        <v>0</v>
      </c>
      <c r="E10" s="450">
        <f t="shared" si="0"/>
        <v>47.57</v>
      </c>
      <c r="F10" s="454">
        <f t="shared" si="1"/>
        <v>1.5799472575941758</v>
      </c>
      <c r="H10" s="34" t="s">
        <v>225</v>
      </c>
      <c r="I10" s="238">
        <v>6.7</v>
      </c>
      <c r="J10" s="238">
        <v>266.20999999999998</v>
      </c>
      <c r="K10" s="260">
        <v>0</v>
      </c>
      <c r="L10" s="450">
        <f t="shared" si="3"/>
        <v>272.90999999999997</v>
      </c>
      <c r="M10" s="454">
        <f t="shared" si="2"/>
        <v>0.31164921255216271</v>
      </c>
    </row>
    <row r="11" spans="1:13" x14ac:dyDescent="0.3">
      <c r="A11" s="44" t="s">
        <v>226</v>
      </c>
      <c r="B11" s="238">
        <v>189.66</v>
      </c>
      <c r="C11" s="238">
        <v>122.95</v>
      </c>
      <c r="D11" s="408">
        <v>0</v>
      </c>
      <c r="E11" s="450">
        <f t="shared" si="0"/>
        <v>312.61</v>
      </c>
      <c r="F11" s="454">
        <f t="shared" si="1"/>
        <v>10.382747786346757</v>
      </c>
      <c r="H11" s="34" t="s">
        <v>226</v>
      </c>
      <c r="I11" s="238">
        <v>341.23</v>
      </c>
      <c r="J11" s="238">
        <v>1016.96</v>
      </c>
      <c r="K11" s="260">
        <v>170.57</v>
      </c>
      <c r="L11" s="450">
        <f t="shared" si="3"/>
        <v>1528.76</v>
      </c>
      <c r="M11" s="454">
        <f t="shared" si="2"/>
        <v>1.7457654544767296</v>
      </c>
    </row>
    <row r="12" spans="1:13" x14ac:dyDescent="0.3">
      <c r="A12" s="44" t="s">
        <v>227</v>
      </c>
      <c r="B12" s="238">
        <v>409.3</v>
      </c>
      <c r="C12" s="238">
        <v>27</v>
      </c>
      <c r="D12" s="260">
        <v>235.92</v>
      </c>
      <c r="E12" s="450">
        <f t="shared" si="0"/>
        <v>672.22</v>
      </c>
      <c r="F12" s="454">
        <f t="shared" si="1"/>
        <v>22.326511362202162</v>
      </c>
      <c r="H12" s="34" t="s">
        <v>227</v>
      </c>
      <c r="I12" s="238">
        <v>133.27000000000001</v>
      </c>
      <c r="J12" s="238">
        <v>3134.25</v>
      </c>
      <c r="K12" s="260">
        <v>11227.84</v>
      </c>
      <c r="L12" s="450">
        <f t="shared" si="3"/>
        <v>14495.36</v>
      </c>
      <c r="M12" s="454">
        <f t="shared" si="2"/>
        <v>16.552957127478354</v>
      </c>
    </row>
    <row r="13" spans="1:13" x14ac:dyDescent="0.3">
      <c r="A13" s="44" t="s">
        <v>228</v>
      </c>
      <c r="B13" s="238">
        <v>237.69</v>
      </c>
      <c r="C13" s="238">
        <v>512.61</v>
      </c>
      <c r="D13" s="260">
        <v>293.74</v>
      </c>
      <c r="E13" s="450">
        <f t="shared" si="0"/>
        <v>1044.04</v>
      </c>
      <c r="F13" s="454">
        <f t="shared" si="1"/>
        <v>34.675806912310769</v>
      </c>
      <c r="H13" s="34" t="s">
        <v>228</v>
      </c>
      <c r="I13" s="238">
        <v>368.4</v>
      </c>
      <c r="J13" s="238">
        <v>4607.63</v>
      </c>
      <c r="K13" s="260">
        <v>34707.230000000003</v>
      </c>
      <c r="L13" s="450">
        <f t="shared" si="3"/>
        <v>39683.26</v>
      </c>
      <c r="M13" s="454">
        <f t="shared" si="2"/>
        <v>45.316246126938324</v>
      </c>
    </row>
    <row r="14" spans="1:13" x14ac:dyDescent="0.3">
      <c r="A14" s="44" t="s">
        <v>229</v>
      </c>
      <c r="B14" s="238">
        <v>86.24</v>
      </c>
      <c r="C14" s="238">
        <v>22.5</v>
      </c>
      <c r="D14" s="260">
        <v>354.95</v>
      </c>
      <c r="E14" s="450">
        <f t="shared" si="0"/>
        <v>463.69</v>
      </c>
      <c r="F14" s="454">
        <f t="shared" si="1"/>
        <v>15.400583222069441</v>
      </c>
      <c r="H14" s="34" t="s">
        <v>229</v>
      </c>
      <c r="I14" s="238">
        <v>855.97</v>
      </c>
      <c r="J14" s="238">
        <v>6241.78</v>
      </c>
      <c r="K14" s="260">
        <v>16145.04</v>
      </c>
      <c r="L14" s="450">
        <f t="shared" si="3"/>
        <v>23242.79</v>
      </c>
      <c r="M14" s="454">
        <f t="shared" si="2"/>
        <v>26.542073214668875</v>
      </c>
    </row>
    <row r="15" spans="1:13" x14ac:dyDescent="0.3">
      <c r="A15" s="44" t="s">
        <v>230</v>
      </c>
      <c r="B15" s="238">
        <v>101.57</v>
      </c>
      <c r="C15" s="238">
        <v>119.4</v>
      </c>
      <c r="D15" s="260">
        <v>7.47</v>
      </c>
      <c r="E15" s="450">
        <f t="shared" si="0"/>
        <v>228.44</v>
      </c>
      <c r="F15" s="454">
        <f t="shared" si="1"/>
        <v>7.587200999050105</v>
      </c>
      <c r="H15" s="34" t="s">
        <v>230</v>
      </c>
      <c r="I15" s="238">
        <v>85.3</v>
      </c>
      <c r="J15" s="238">
        <v>732.17</v>
      </c>
      <c r="K15" s="260">
        <v>5089.1899999999996</v>
      </c>
      <c r="L15" s="450">
        <f t="shared" si="3"/>
        <v>5906.66</v>
      </c>
      <c r="M15" s="454">
        <f t="shared" si="2"/>
        <v>6.7451025532716189</v>
      </c>
    </row>
    <row r="16" spans="1:13" x14ac:dyDescent="0.3">
      <c r="A16" s="44" t="s">
        <v>231</v>
      </c>
      <c r="B16" s="238">
        <v>99.14</v>
      </c>
      <c r="C16" s="238">
        <v>25</v>
      </c>
      <c r="D16" s="260">
        <v>21.9</v>
      </c>
      <c r="E16" s="450">
        <f t="shared" si="0"/>
        <v>146.04</v>
      </c>
      <c r="F16" s="454">
        <f t="shared" si="1"/>
        <v>4.8504414021243099</v>
      </c>
      <c r="H16" s="34" t="s">
        <v>231</v>
      </c>
      <c r="I16" s="238">
        <v>6.55</v>
      </c>
      <c r="J16" s="238">
        <v>273.05</v>
      </c>
      <c r="K16" s="260">
        <v>1951.37</v>
      </c>
      <c r="L16" s="450">
        <f t="shared" si="3"/>
        <v>2230.9699999999998</v>
      </c>
      <c r="M16" s="454">
        <f t="shared" si="2"/>
        <v>2.547653232668273</v>
      </c>
    </row>
    <row r="17" spans="1:16" x14ac:dyDescent="0.3">
      <c r="A17" s="44" t="s">
        <v>232</v>
      </c>
      <c r="B17" s="238">
        <v>0</v>
      </c>
      <c r="C17" s="238">
        <v>0.25</v>
      </c>
      <c r="D17" s="260">
        <v>0</v>
      </c>
      <c r="E17" s="450">
        <f t="shared" si="0"/>
        <v>0.25</v>
      </c>
      <c r="F17" s="454">
        <f t="shared" si="1"/>
        <v>8.3032754761098154E-3</v>
      </c>
      <c r="H17" s="34" t="s">
        <v>232</v>
      </c>
      <c r="I17" s="238">
        <v>0</v>
      </c>
      <c r="J17" s="238">
        <v>0</v>
      </c>
      <c r="K17" s="260">
        <v>0</v>
      </c>
      <c r="L17" s="450">
        <f t="shared" si="3"/>
        <v>0</v>
      </c>
      <c r="M17" s="461">
        <f t="shared" si="2"/>
        <v>0</v>
      </c>
    </row>
    <row r="18" spans="1:16" ht="12.75" customHeight="1" thickBot="1" x14ac:dyDescent="0.35">
      <c r="A18" s="46" t="s">
        <v>233</v>
      </c>
      <c r="B18" s="238">
        <v>2.31</v>
      </c>
      <c r="C18" s="238">
        <v>8.7899999999999991</v>
      </c>
      <c r="D18" s="260">
        <v>0</v>
      </c>
      <c r="E18" s="450">
        <f t="shared" si="0"/>
        <v>11.1</v>
      </c>
      <c r="F18" s="535">
        <f t="shared" si="1"/>
        <v>0.3686654311392758</v>
      </c>
      <c r="H18" s="40" t="s">
        <v>233</v>
      </c>
      <c r="I18" s="257">
        <v>0</v>
      </c>
      <c r="J18" s="257"/>
      <c r="K18" s="413">
        <v>0</v>
      </c>
      <c r="L18" s="450">
        <f t="shared" si="3"/>
        <v>0</v>
      </c>
      <c r="M18" s="528">
        <f t="shared" si="2"/>
        <v>0</v>
      </c>
    </row>
    <row r="19" spans="1:16" ht="14.4" thickBot="1" x14ac:dyDescent="0.35">
      <c r="A19" s="420" t="s">
        <v>237</v>
      </c>
      <c r="B19" s="250">
        <f t="shared" ref="B19:D19" si="4">SUM(B4:B18)</f>
        <v>1238.5</v>
      </c>
      <c r="C19" s="250">
        <f t="shared" si="4"/>
        <v>858.38</v>
      </c>
      <c r="D19" s="267">
        <f t="shared" si="4"/>
        <v>913.9799999999999</v>
      </c>
      <c r="E19" s="451">
        <f>SUM(E4:E18)</f>
        <v>3010.86</v>
      </c>
      <c r="F19" s="529">
        <v>100</v>
      </c>
      <c r="H19" s="110" t="s">
        <v>237</v>
      </c>
      <c r="I19" s="258">
        <f>SUM(I4:I18)</f>
        <v>1826</v>
      </c>
      <c r="J19" s="258">
        <f>SUM(J4:J18)</f>
        <v>16452.37</v>
      </c>
      <c r="K19" s="262">
        <f>SUM(K4:K18)</f>
        <v>69291.239999999991</v>
      </c>
      <c r="L19" s="451">
        <f>SUM(L4:L18)</f>
        <v>87569.610000000015</v>
      </c>
      <c r="M19" s="529">
        <v>100</v>
      </c>
    </row>
    <row r="20" spans="1:16" x14ac:dyDescent="0.3">
      <c r="A20" s="427" t="s">
        <v>540</v>
      </c>
      <c r="B20" s="428">
        <f>B19*100/$E19</f>
        <v>41.134426708648029</v>
      </c>
      <c r="C20" s="428">
        <f t="shared" ref="C20:D20" si="5">C19*100/$E19</f>
        <v>28.509462412732574</v>
      </c>
      <c r="D20" s="428">
        <f t="shared" si="5"/>
        <v>30.356110878619393</v>
      </c>
      <c r="E20" s="430">
        <v>100</v>
      </c>
      <c r="F20" s="445"/>
      <c r="G20" s="449"/>
      <c r="H20" s="427" t="s">
        <v>283</v>
      </c>
      <c r="I20" s="428">
        <f>I19*100/$L19</f>
        <v>2.0851982782611453</v>
      </c>
      <c r="J20" s="428">
        <f t="shared" ref="J20:K20" si="6">J19*100/$L19</f>
        <v>18.787762101487029</v>
      </c>
      <c r="K20" s="428">
        <f t="shared" si="6"/>
        <v>79.127039620251793</v>
      </c>
      <c r="L20" s="430">
        <v>100</v>
      </c>
    </row>
    <row r="21" spans="1:16" ht="11.25" customHeight="1" x14ac:dyDescent="0.3">
      <c r="A21" s="15" t="s">
        <v>284</v>
      </c>
      <c r="H21" s="15" t="s">
        <v>284</v>
      </c>
      <c r="I21" s="11"/>
    </row>
    <row r="22" spans="1:16" ht="11.25" customHeight="1" x14ac:dyDescent="0.3">
      <c r="A22" s="271" t="s">
        <v>527</v>
      </c>
    </row>
    <row r="23" spans="1:16" ht="11.25" customHeight="1" x14ac:dyDescent="0.3">
      <c r="A23" s="271" t="s">
        <v>563</v>
      </c>
    </row>
    <row r="24" spans="1:16" ht="11.25" customHeight="1" x14ac:dyDescent="0.3">
      <c r="A24" s="15" t="s">
        <v>528</v>
      </c>
    </row>
    <row r="25" spans="1:16" ht="11.25" customHeight="1" x14ac:dyDescent="0.3">
      <c r="A25" s="15" t="s">
        <v>529</v>
      </c>
      <c r="B25" s="144"/>
      <c r="C25" s="144"/>
      <c r="D25" s="144"/>
    </row>
    <row r="26" spans="1:16" ht="11.25" customHeight="1" x14ac:dyDescent="0.3">
      <c r="A26" s="213" t="s">
        <v>524</v>
      </c>
      <c r="B26" s="144"/>
      <c r="C26" s="144"/>
      <c r="D26" s="144"/>
    </row>
    <row r="27" spans="1:16" ht="11.25" customHeight="1" x14ac:dyDescent="0.3">
      <c r="A27" s="144" t="s">
        <v>525</v>
      </c>
      <c r="B27" s="144"/>
      <c r="C27" s="144"/>
      <c r="D27" s="144"/>
    </row>
    <row r="28" spans="1:16" ht="13.5" customHeight="1" thickBot="1" x14ac:dyDescent="0.35">
      <c r="O28" s="446"/>
      <c r="P28" s="446"/>
    </row>
    <row r="29" spans="1:16" ht="14.4" thickBot="1" x14ac:dyDescent="0.35">
      <c r="A29" s="782" t="s">
        <v>508</v>
      </c>
      <c r="B29" s="783"/>
      <c r="C29" s="783"/>
      <c r="D29" s="783"/>
      <c r="E29" s="783"/>
      <c r="F29" s="783"/>
      <c r="G29" s="783"/>
      <c r="H29" s="783"/>
      <c r="I29" s="783"/>
      <c r="J29" s="783"/>
      <c r="K29" s="783"/>
      <c r="L29" s="783"/>
      <c r="M29" s="783"/>
      <c r="N29" s="784"/>
      <c r="O29" s="284"/>
      <c r="P29" s="446"/>
    </row>
    <row r="30" spans="1:16" ht="28.5" customHeight="1" thickBot="1" x14ac:dyDescent="0.35">
      <c r="A30" s="416" t="s">
        <v>15</v>
      </c>
      <c r="B30" s="422" t="s">
        <v>65</v>
      </c>
      <c r="C30" s="422" t="s">
        <v>450</v>
      </c>
      <c r="D30" s="422" t="s">
        <v>442</v>
      </c>
      <c r="E30" s="422" t="s">
        <v>238</v>
      </c>
      <c r="F30" s="422" t="s">
        <v>102</v>
      </c>
      <c r="G30" s="422" t="s">
        <v>103</v>
      </c>
      <c r="H30" s="422" t="s">
        <v>411</v>
      </c>
      <c r="I30" s="422" t="s">
        <v>235</v>
      </c>
      <c r="J30" s="422" t="s">
        <v>542</v>
      </c>
      <c r="K30" s="422" t="s">
        <v>534</v>
      </c>
      <c r="L30" s="67" t="s">
        <v>386</v>
      </c>
      <c r="M30" s="67" t="s">
        <v>236</v>
      </c>
      <c r="N30" s="68" t="s">
        <v>1</v>
      </c>
      <c r="P30" s="447"/>
    </row>
    <row r="31" spans="1:16" x14ac:dyDescent="0.3">
      <c r="A31" s="42" t="s">
        <v>219</v>
      </c>
      <c r="B31" s="238">
        <v>0</v>
      </c>
      <c r="C31" s="238">
        <v>1.66</v>
      </c>
      <c r="D31" s="238">
        <v>0</v>
      </c>
      <c r="E31" s="238">
        <v>0.2</v>
      </c>
      <c r="F31" s="238">
        <v>4.96</v>
      </c>
      <c r="G31" s="238">
        <v>0</v>
      </c>
      <c r="H31" s="238">
        <v>0.93</v>
      </c>
      <c r="I31" s="238">
        <v>0</v>
      </c>
      <c r="J31" s="363">
        <v>0</v>
      </c>
      <c r="K31" s="530">
        <v>0</v>
      </c>
      <c r="L31" s="264">
        <v>0.1</v>
      </c>
      <c r="M31" s="260">
        <v>6.03</v>
      </c>
      <c r="N31" s="531">
        <f t="shared" ref="N31:N45" si="7">SUM(B31:M31)</f>
        <v>13.879999999999999</v>
      </c>
    </row>
    <row r="32" spans="1:16" x14ac:dyDescent="0.3">
      <c r="A32" s="44" t="s">
        <v>220</v>
      </c>
      <c r="B32" s="238">
        <v>0</v>
      </c>
      <c r="C32" s="238">
        <v>0</v>
      </c>
      <c r="D32" s="238">
        <v>0</v>
      </c>
      <c r="E32" s="238">
        <v>0</v>
      </c>
      <c r="F32" s="238">
        <v>0</v>
      </c>
      <c r="G32" s="238">
        <v>0</v>
      </c>
      <c r="H32" s="238">
        <v>0</v>
      </c>
      <c r="I32" s="238">
        <v>0</v>
      </c>
      <c r="J32" s="238">
        <v>0</v>
      </c>
      <c r="K32" s="238">
        <v>0</v>
      </c>
      <c r="L32" s="238">
        <v>0</v>
      </c>
      <c r="M32" s="260">
        <v>0</v>
      </c>
      <c r="N32" s="539">
        <f t="shared" si="7"/>
        <v>0</v>
      </c>
    </row>
    <row r="33" spans="1:14" x14ac:dyDescent="0.3">
      <c r="A33" s="44" t="s">
        <v>221</v>
      </c>
      <c r="B33" s="238">
        <v>1.24</v>
      </c>
      <c r="C33" s="238">
        <v>6.86</v>
      </c>
      <c r="D33" s="238">
        <v>0</v>
      </c>
      <c r="E33" s="238">
        <v>4.25</v>
      </c>
      <c r="F33" s="238">
        <v>0</v>
      </c>
      <c r="G33" s="238">
        <v>0</v>
      </c>
      <c r="H33" s="238">
        <v>0</v>
      </c>
      <c r="I33" s="238">
        <v>0</v>
      </c>
      <c r="J33" s="238">
        <v>0</v>
      </c>
      <c r="K33" s="238">
        <v>0</v>
      </c>
      <c r="L33" s="260">
        <v>4.87</v>
      </c>
      <c r="M33" s="260">
        <v>2.8</v>
      </c>
      <c r="N33" s="424">
        <f t="shared" si="7"/>
        <v>20.02</v>
      </c>
    </row>
    <row r="34" spans="1:14" x14ac:dyDescent="0.3">
      <c r="A34" s="44" t="s">
        <v>222</v>
      </c>
      <c r="B34" s="238">
        <v>0.85</v>
      </c>
      <c r="C34" s="238">
        <v>1.07</v>
      </c>
      <c r="D34" s="238">
        <v>0</v>
      </c>
      <c r="E34" s="238">
        <v>3.22</v>
      </c>
      <c r="F34" s="238">
        <v>3.22</v>
      </c>
      <c r="G34" s="238">
        <v>0</v>
      </c>
      <c r="H34" s="238">
        <v>0.47</v>
      </c>
      <c r="I34" s="238">
        <v>0</v>
      </c>
      <c r="J34" s="238">
        <v>0</v>
      </c>
      <c r="K34" s="238">
        <v>0</v>
      </c>
      <c r="L34" s="260">
        <v>0.6</v>
      </c>
      <c r="M34" s="260">
        <v>5.27</v>
      </c>
      <c r="N34" s="424">
        <f t="shared" si="7"/>
        <v>14.700000000000001</v>
      </c>
    </row>
    <row r="35" spans="1:14" x14ac:dyDescent="0.3">
      <c r="A35" s="44" t="s">
        <v>223</v>
      </c>
      <c r="B35" s="238">
        <v>20.25</v>
      </c>
      <c r="C35" s="238">
        <v>0.92</v>
      </c>
      <c r="D35" s="238">
        <v>0</v>
      </c>
      <c r="E35" s="238">
        <v>8.68</v>
      </c>
      <c r="F35" s="238">
        <v>0.42</v>
      </c>
      <c r="G35" s="238">
        <v>0</v>
      </c>
      <c r="H35" s="238">
        <v>0</v>
      </c>
      <c r="I35" s="238">
        <v>0</v>
      </c>
      <c r="J35" s="238">
        <v>0</v>
      </c>
      <c r="K35" s="238">
        <v>0.5</v>
      </c>
      <c r="L35" s="260">
        <v>0.5</v>
      </c>
      <c r="M35" s="260">
        <v>0.37</v>
      </c>
      <c r="N35" s="424">
        <f t="shared" si="7"/>
        <v>31.640000000000004</v>
      </c>
    </row>
    <row r="36" spans="1:14" x14ac:dyDescent="0.3">
      <c r="A36" s="44" t="s">
        <v>224</v>
      </c>
      <c r="B36" s="238">
        <v>0</v>
      </c>
      <c r="C36" s="238">
        <v>0</v>
      </c>
      <c r="D36" s="238">
        <v>0</v>
      </c>
      <c r="E36" s="238">
        <v>0.5</v>
      </c>
      <c r="F36" s="238">
        <v>1.51</v>
      </c>
      <c r="G36" s="238">
        <v>0</v>
      </c>
      <c r="H36" s="238">
        <v>0</v>
      </c>
      <c r="I36" s="238">
        <v>0</v>
      </c>
      <c r="J36" s="238">
        <v>0</v>
      </c>
      <c r="K36" s="238">
        <v>1.2</v>
      </c>
      <c r="L36" s="260">
        <v>0.85</v>
      </c>
      <c r="M36" s="260">
        <v>0.6</v>
      </c>
      <c r="N36" s="424">
        <f t="shared" si="7"/>
        <v>4.6599999999999993</v>
      </c>
    </row>
    <row r="37" spans="1:14" x14ac:dyDescent="0.3">
      <c r="A37" s="44" t="s">
        <v>225</v>
      </c>
      <c r="B37" s="238">
        <v>0</v>
      </c>
      <c r="C37" s="238">
        <v>0</v>
      </c>
      <c r="D37" s="238">
        <v>0</v>
      </c>
      <c r="E37" s="238">
        <v>0</v>
      </c>
      <c r="F37" s="238">
        <v>18.78</v>
      </c>
      <c r="G37" s="238">
        <v>0</v>
      </c>
      <c r="H37" s="238">
        <v>0</v>
      </c>
      <c r="I37" s="238">
        <v>0</v>
      </c>
      <c r="J37" s="238">
        <v>0</v>
      </c>
      <c r="K37" s="238">
        <v>28.79</v>
      </c>
      <c r="L37" s="260">
        <v>0</v>
      </c>
      <c r="M37" s="260">
        <v>0</v>
      </c>
      <c r="N37" s="424">
        <f t="shared" si="7"/>
        <v>47.57</v>
      </c>
    </row>
    <row r="38" spans="1:14" x14ac:dyDescent="0.3">
      <c r="A38" s="44" t="s">
        <v>226</v>
      </c>
      <c r="B38" s="238">
        <v>1.48</v>
      </c>
      <c r="C38" s="238">
        <v>0</v>
      </c>
      <c r="D38" s="238">
        <v>0</v>
      </c>
      <c r="E38" s="238">
        <v>9.32</v>
      </c>
      <c r="F38" s="238">
        <v>104.51</v>
      </c>
      <c r="G38" s="238">
        <v>0</v>
      </c>
      <c r="H38" s="238">
        <v>0</v>
      </c>
      <c r="I38" s="238">
        <v>146.07</v>
      </c>
      <c r="J38" s="238">
        <v>0</v>
      </c>
      <c r="K38" s="238">
        <v>43.12</v>
      </c>
      <c r="L38" s="260">
        <v>0</v>
      </c>
      <c r="M38" s="260">
        <v>8.11</v>
      </c>
      <c r="N38" s="424">
        <f t="shared" si="7"/>
        <v>312.61</v>
      </c>
    </row>
    <row r="39" spans="1:14" x14ac:dyDescent="0.3">
      <c r="A39" s="44" t="s">
        <v>227</v>
      </c>
      <c r="B39" s="238">
        <v>0</v>
      </c>
      <c r="C39" s="238">
        <v>0</v>
      </c>
      <c r="D39" s="238">
        <v>0</v>
      </c>
      <c r="E39" s="238">
        <v>0</v>
      </c>
      <c r="F39" s="238">
        <v>274.3</v>
      </c>
      <c r="G39" s="238">
        <v>0</v>
      </c>
      <c r="H39" s="238">
        <v>0</v>
      </c>
      <c r="I39" s="238">
        <v>397.92</v>
      </c>
      <c r="J39" s="238">
        <v>0</v>
      </c>
      <c r="K39" s="238">
        <v>0</v>
      </c>
      <c r="L39" s="260">
        <v>0</v>
      </c>
      <c r="M39" s="260">
        <v>0</v>
      </c>
      <c r="N39" s="424">
        <f t="shared" si="7"/>
        <v>672.22</v>
      </c>
    </row>
    <row r="40" spans="1:14" x14ac:dyDescent="0.3">
      <c r="A40" s="44" t="s">
        <v>228</v>
      </c>
      <c r="B40" s="238">
        <v>0</v>
      </c>
      <c r="C40" s="238">
        <v>0</v>
      </c>
      <c r="D40" s="238">
        <v>0</v>
      </c>
      <c r="E40" s="238">
        <v>0</v>
      </c>
      <c r="F40" s="238">
        <v>170.07</v>
      </c>
      <c r="G40" s="238">
        <v>361.56</v>
      </c>
      <c r="H40" s="238">
        <v>0.89</v>
      </c>
      <c r="I40" s="238">
        <v>483.2</v>
      </c>
      <c r="J40" s="238">
        <v>0</v>
      </c>
      <c r="K40" s="238">
        <v>0</v>
      </c>
      <c r="L40" s="260">
        <v>28.32</v>
      </c>
      <c r="M40" s="260">
        <v>0</v>
      </c>
      <c r="N40" s="539">
        <f t="shared" si="7"/>
        <v>1044.04</v>
      </c>
    </row>
    <row r="41" spans="1:14" x14ac:dyDescent="0.3">
      <c r="A41" s="44" t="s">
        <v>229</v>
      </c>
      <c r="B41" s="238">
        <v>0</v>
      </c>
      <c r="C41" s="238">
        <v>0</v>
      </c>
      <c r="D41" s="238">
        <v>22.98</v>
      </c>
      <c r="E41" s="238">
        <v>0</v>
      </c>
      <c r="F41" s="238">
        <v>62.91</v>
      </c>
      <c r="G41" s="238">
        <v>88.3</v>
      </c>
      <c r="H41" s="238">
        <v>0</v>
      </c>
      <c r="I41" s="238">
        <v>263.02</v>
      </c>
      <c r="J41" s="238">
        <v>18.13</v>
      </c>
      <c r="K41" s="238">
        <v>0</v>
      </c>
      <c r="L41" s="260">
        <v>0.75</v>
      </c>
      <c r="M41" s="260">
        <v>7.6</v>
      </c>
      <c r="N41" s="539">
        <f t="shared" si="7"/>
        <v>463.69</v>
      </c>
    </row>
    <row r="42" spans="1:14" x14ac:dyDescent="0.3">
      <c r="A42" s="44" t="s">
        <v>230</v>
      </c>
      <c r="B42" s="238">
        <v>0</v>
      </c>
      <c r="C42" s="238">
        <v>0</v>
      </c>
      <c r="D42" s="238">
        <v>52.57</v>
      </c>
      <c r="E42" s="238">
        <v>0</v>
      </c>
      <c r="F42" s="238">
        <v>0</v>
      </c>
      <c r="G42" s="238">
        <v>31.44</v>
      </c>
      <c r="H42" s="238">
        <v>0</v>
      </c>
      <c r="I42" s="238">
        <v>73.86</v>
      </c>
      <c r="J42" s="238">
        <v>23</v>
      </c>
      <c r="K42" s="238">
        <v>0</v>
      </c>
      <c r="L42" s="260">
        <v>8.92</v>
      </c>
      <c r="M42" s="260">
        <v>38.65</v>
      </c>
      <c r="N42" s="424">
        <f t="shared" si="7"/>
        <v>228.44</v>
      </c>
    </row>
    <row r="43" spans="1:14" x14ac:dyDescent="0.3">
      <c r="A43" s="44" t="s">
        <v>231</v>
      </c>
      <c r="B43" s="238">
        <v>0</v>
      </c>
      <c r="C43" s="238">
        <v>0</v>
      </c>
      <c r="D43" s="238">
        <v>35</v>
      </c>
      <c r="E43" s="238">
        <v>0</v>
      </c>
      <c r="F43" s="238">
        <v>21.9</v>
      </c>
      <c r="G43" s="238">
        <v>4.7</v>
      </c>
      <c r="H43" s="238">
        <v>0</v>
      </c>
      <c r="I43" s="238">
        <v>1.85</v>
      </c>
      <c r="J43" s="238">
        <v>75.959999999999994</v>
      </c>
      <c r="K43" s="238">
        <v>0</v>
      </c>
      <c r="L43" s="260">
        <v>0</v>
      </c>
      <c r="M43" s="260">
        <v>6.63</v>
      </c>
      <c r="N43" s="424">
        <f t="shared" si="7"/>
        <v>146.04</v>
      </c>
    </row>
    <row r="44" spans="1:14" x14ac:dyDescent="0.3">
      <c r="A44" s="44" t="s">
        <v>232</v>
      </c>
      <c r="B44" s="238">
        <v>0</v>
      </c>
      <c r="C44" s="238">
        <v>0</v>
      </c>
      <c r="D44" s="238">
        <v>0</v>
      </c>
      <c r="E44" s="238">
        <v>0</v>
      </c>
      <c r="F44" s="238">
        <v>0</v>
      </c>
      <c r="G44" s="238">
        <v>0</v>
      </c>
      <c r="H44" s="238">
        <v>0</v>
      </c>
      <c r="I44" s="238">
        <v>0</v>
      </c>
      <c r="J44" s="238">
        <v>0</v>
      </c>
      <c r="K44" s="238">
        <v>0</v>
      </c>
      <c r="L44" s="260"/>
      <c r="M44" s="260">
        <v>0.25</v>
      </c>
      <c r="N44" s="424">
        <f t="shared" si="7"/>
        <v>0.25</v>
      </c>
    </row>
    <row r="45" spans="1:14" ht="14.4" thickBot="1" x14ac:dyDescent="0.35">
      <c r="A45" s="99" t="s">
        <v>233</v>
      </c>
      <c r="B45" s="238">
        <v>0</v>
      </c>
      <c r="C45" s="238">
        <v>0</v>
      </c>
      <c r="D45" s="238">
        <v>0</v>
      </c>
      <c r="E45" s="238">
        <v>0</v>
      </c>
      <c r="F45" s="238">
        <v>0</v>
      </c>
      <c r="G45" s="238">
        <v>0</v>
      </c>
      <c r="H45" s="238">
        <v>0</v>
      </c>
      <c r="I45" s="238">
        <v>0.06</v>
      </c>
      <c r="J45" s="238">
        <v>1.78</v>
      </c>
      <c r="K45" s="238">
        <v>0</v>
      </c>
      <c r="L45" s="260">
        <v>0</v>
      </c>
      <c r="M45" s="260">
        <v>9.26</v>
      </c>
      <c r="N45" s="540">
        <f t="shared" si="7"/>
        <v>11.1</v>
      </c>
    </row>
    <row r="46" spans="1:14" ht="14.4" thickBot="1" x14ac:dyDescent="0.35">
      <c r="A46" s="421" t="s">
        <v>1</v>
      </c>
      <c r="B46" s="258">
        <f t="shared" ref="B46:E46" si="8">SUM(B31:B45)</f>
        <v>23.82</v>
      </c>
      <c r="C46" s="258">
        <f t="shared" si="8"/>
        <v>10.51</v>
      </c>
      <c r="D46" s="258">
        <f t="shared" si="8"/>
        <v>110.55</v>
      </c>
      <c r="E46" s="258">
        <f t="shared" si="8"/>
        <v>26.17</v>
      </c>
      <c r="F46" s="258">
        <f t="shared" ref="F46:N46" si="9">SUM(F31:F45)</f>
        <v>662.57999999999993</v>
      </c>
      <c r="G46" s="258">
        <f t="shared" si="9"/>
        <v>486</v>
      </c>
      <c r="H46" s="258">
        <f t="shared" si="9"/>
        <v>2.29</v>
      </c>
      <c r="I46" s="258">
        <f t="shared" si="9"/>
        <v>1365.9799999999998</v>
      </c>
      <c r="J46" s="258">
        <f t="shared" si="9"/>
        <v>118.86999999999999</v>
      </c>
      <c r="K46" s="258">
        <f t="shared" si="9"/>
        <v>73.61</v>
      </c>
      <c r="L46" s="258">
        <f t="shared" si="9"/>
        <v>44.910000000000004</v>
      </c>
      <c r="M46" s="262">
        <f t="shared" si="9"/>
        <v>85.570000000000007</v>
      </c>
      <c r="N46" s="263">
        <f t="shared" si="9"/>
        <v>3010.86</v>
      </c>
    </row>
    <row r="47" spans="1:14" x14ac:dyDescent="0.3">
      <c r="A47" s="427" t="s">
        <v>283</v>
      </c>
      <c r="B47" s="428">
        <f>B46*100/$N46</f>
        <v>0.79113608736374319</v>
      </c>
      <c r="C47" s="428">
        <f t="shared" ref="C47:M47" si="10">C46*100/$N46</f>
        <v>0.34906970101565665</v>
      </c>
      <c r="D47" s="428">
        <f t="shared" si="10"/>
        <v>3.6717084155357602</v>
      </c>
      <c r="E47" s="428">
        <f t="shared" si="10"/>
        <v>0.8691868768391755</v>
      </c>
      <c r="F47" s="428">
        <f t="shared" si="10"/>
        <v>22.006337059843368</v>
      </c>
      <c r="G47" s="428">
        <f t="shared" si="10"/>
        <v>16.14156752555748</v>
      </c>
      <c r="H47" s="428">
        <f t="shared" si="10"/>
        <v>7.6058003361165916E-2</v>
      </c>
      <c r="I47" s="428">
        <f t="shared" si="10"/>
        <v>45.368432939425936</v>
      </c>
      <c r="J47" s="428">
        <f t="shared" si="10"/>
        <v>3.9480414233806944</v>
      </c>
      <c r="K47" s="428">
        <f t="shared" si="10"/>
        <v>2.4448164311857741</v>
      </c>
      <c r="L47" s="428">
        <f t="shared" si="10"/>
        <v>1.4916004065283672</v>
      </c>
      <c r="M47" s="428">
        <f t="shared" si="10"/>
        <v>2.8420451299628677</v>
      </c>
      <c r="N47" s="430">
        <v>100</v>
      </c>
    </row>
    <row r="48" spans="1:14" x14ac:dyDescent="0.3">
      <c r="A48" s="15" t="s">
        <v>284</v>
      </c>
      <c r="B48" s="11"/>
      <c r="C48" s="423" t="s">
        <v>535</v>
      </c>
    </row>
    <row r="49" spans="1:14" ht="14.4" thickBot="1" x14ac:dyDescent="0.35">
      <c r="A49" s="15"/>
      <c r="B49" s="11"/>
    </row>
    <row r="50" spans="1:14" ht="14.4" thickBot="1" x14ac:dyDescent="0.35">
      <c r="A50" s="782" t="s">
        <v>510</v>
      </c>
      <c r="B50" s="783"/>
      <c r="C50" s="783"/>
      <c r="D50" s="783"/>
      <c r="E50" s="783"/>
      <c r="F50" s="783"/>
      <c r="G50" s="783"/>
      <c r="H50" s="783"/>
      <c r="I50" s="783"/>
      <c r="J50" s="783"/>
      <c r="K50" s="783"/>
      <c r="L50" s="784"/>
      <c r="M50" s="18"/>
      <c r="N50" s="18"/>
    </row>
    <row r="51" spans="1:14" ht="27" customHeight="1" thickBot="1" x14ac:dyDescent="0.35">
      <c r="A51" s="536" t="s">
        <v>15</v>
      </c>
      <c r="B51" s="538" t="s">
        <v>541</v>
      </c>
      <c r="C51" s="538" t="s">
        <v>102</v>
      </c>
      <c r="D51" s="538" t="s">
        <v>103</v>
      </c>
      <c r="E51" s="604" t="s">
        <v>546</v>
      </c>
      <c r="F51" s="538" t="s">
        <v>411</v>
      </c>
      <c r="G51" s="538" t="s">
        <v>168</v>
      </c>
      <c r="H51" s="538" t="s">
        <v>386</v>
      </c>
      <c r="I51" s="538" t="s">
        <v>542</v>
      </c>
      <c r="J51" s="538" t="s">
        <v>543</v>
      </c>
      <c r="K51" s="67" t="s">
        <v>236</v>
      </c>
      <c r="L51" s="537" t="s">
        <v>1</v>
      </c>
    </row>
    <row r="52" spans="1:14" x14ac:dyDescent="0.3">
      <c r="A52" s="42" t="s">
        <v>219</v>
      </c>
      <c r="B52" s="245">
        <v>0</v>
      </c>
      <c r="C52" s="245">
        <v>0</v>
      </c>
      <c r="D52" s="245">
        <v>0</v>
      </c>
      <c r="E52" s="245">
        <v>0</v>
      </c>
      <c r="F52" s="245">
        <v>0</v>
      </c>
      <c r="G52" s="245">
        <v>0</v>
      </c>
      <c r="H52" s="245">
        <v>0</v>
      </c>
      <c r="I52" s="245">
        <v>0</v>
      </c>
      <c r="J52" s="245">
        <v>0</v>
      </c>
      <c r="K52" s="264">
        <v>0</v>
      </c>
      <c r="L52" s="534">
        <f t="shared" ref="L52:L66" si="11">SUM(B52:K52)</f>
        <v>0</v>
      </c>
    </row>
    <row r="53" spans="1:14" x14ac:dyDescent="0.3">
      <c r="A53" s="44" t="s">
        <v>220</v>
      </c>
      <c r="B53" s="238">
        <v>0</v>
      </c>
      <c r="C53" s="238">
        <v>0</v>
      </c>
      <c r="D53" s="238">
        <v>0</v>
      </c>
      <c r="E53" s="238">
        <v>0</v>
      </c>
      <c r="F53" s="238">
        <v>0</v>
      </c>
      <c r="G53" s="238">
        <v>0</v>
      </c>
      <c r="H53" s="238">
        <v>0</v>
      </c>
      <c r="I53" s="238">
        <v>0</v>
      </c>
      <c r="J53" s="238">
        <v>0</v>
      </c>
      <c r="K53" s="260">
        <v>0</v>
      </c>
      <c r="L53" s="532">
        <f t="shared" si="11"/>
        <v>0</v>
      </c>
    </row>
    <row r="54" spans="1:14" x14ac:dyDescent="0.3">
      <c r="A54" s="44" t="s">
        <v>221</v>
      </c>
      <c r="B54" s="238">
        <v>0</v>
      </c>
      <c r="C54" s="238">
        <v>0</v>
      </c>
      <c r="D54" s="238">
        <v>0</v>
      </c>
      <c r="E54" s="238">
        <v>0</v>
      </c>
      <c r="F54" s="238">
        <v>0</v>
      </c>
      <c r="G54" s="238">
        <v>0</v>
      </c>
      <c r="H54" s="238">
        <v>0</v>
      </c>
      <c r="I54" s="238">
        <v>0</v>
      </c>
      <c r="J54" s="238">
        <v>0</v>
      </c>
      <c r="K54" s="260">
        <v>0</v>
      </c>
      <c r="L54" s="532">
        <f t="shared" si="11"/>
        <v>0</v>
      </c>
    </row>
    <row r="55" spans="1:14" x14ac:dyDescent="0.3">
      <c r="A55" s="44" t="s">
        <v>222</v>
      </c>
      <c r="B55" s="238">
        <v>0</v>
      </c>
      <c r="C55" s="238">
        <v>11.6</v>
      </c>
      <c r="D55" s="238">
        <v>0</v>
      </c>
      <c r="E55" s="238">
        <v>0</v>
      </c>
      <c r="F55" s="238">
        <v>0</v>
      </c>
      <c r="G55" s="238">
        <v>0</v>
      </c>
      <c r="H55" s="238">
        <v>0</v>
      </c>
      <c r="I55" s="238">
        <v>0</v>
      </c>
      <c r="J55" s="238">
        <v>0</v>
      </c>
      <c r="K55" s="260">
        <v>0</v>
      </c>
      <c r="L55" s="265">
        <f t="shared" si="11"/>
        <v>11.6</v>
      </c>
    </row>
    <row r="56" spans="1:14" x14ac:dyDescent="0.3">
      <c r="A56" s="44" t="s">
        <v>223</v>
      </c>
      <c r="B56" s="238">
        <v>0</v>
      </c>
      <c r="C56" s="238">
        <v>33.35</v>
      </c>
      <c r="D56" s="238">
        <v>0</v>
      </c>
      <c r="E56" s="238">
        <v>0</v>
      </c>
      <c r="F56" s="238">
        <v>0</v>
      </c>
      <c r="G56" s="238">
        <v>0</v>
      </c>
      <c r="H56" s="238">
        <v>0</v>
      </c>
      <c r="I56" s="238">
        <v>0</v>
      </c>
      <c r="J56" s="238">
        <v>0</v>
      </c>
      <c r="K56" s="260">
        <v>0</v>
      </c>
      <c r="L56" s="265">
        <f t="shared" si="11"/>
        <v>33.35</v>
      </c>
    </row>
    <row r="57" spans="1:14" x14ac:dyDescent="0.3">
      <c r="A57" s="44" t="s">
        <v>224</v>
      </c>
      <c r="B57" s="238">
        <v>0</v>
      </c>
      <c r="C57" s="238">
        <v>149.05000000000001</v>
      </c>
      <c r="D57" s="238">
        <v>0</v>
      </c>
      <c r="E57" s="238">
        <v>0</v>
      </c>
      <c r="F57" s="238">
        <v>0</v>
      </c>
      <c r="G57" s="238">
        <v>14.9</v>
      </c>
      <c r="H57" s="238">
        <v>0</v>
      </c>
      <c r="I57" s="238">
        <v>0</v>
      </c>
      <c r="J57" s="238">
        <v>0</v>
      </c>
      <c r="K57" s="260">
        <v>0</v>
      </c>
      <c r="L57" s="265">
        <f t="shared" si="11"/>
        <v>163.95000000000002</v>
      </c>
    </row>
    <row r="58" spans="1:14" x14ac:dyDescent="0.3">
      <c r="A58" s="44" t="s">
        <v>225</v>
      </c>
      <c r="B58" s="238">
        <v>0</v>
      </c>
      <c r="C58" s="238">
        <v>271.57</v>
      </c>
      <c r="D58" s="238">
        <v>0</v>
      </c>
      <c r="E58" s="238">
        <v>0</v>
      </c>
      <c r="F58" s="238">
        <v>0</v>
      </c>
      <c r="G58" s="238">
        <v>0</v>
      </c>
      <c r="H58" s="238">
        <v>0</v>
      </c>
      <c r="I58" s="238">
        <v>0</v>
      </c>
      <c r="J58" s="238">
        <v>0</v>
      </c>
      <c r="K58" s="260">
        <v>1.34</v>
      </c>
      <c r="L58" s="265">
        <f t="shared" si="11"/>
        <v>272.90999999999997</v>
      </c>
    </row>
    <row r="59" spans="1:14" x14ac:dyDescent="0.3">
      <c r="A59" s="44" t="s">
        <v>226</v>
      </c>
      <c r="B59" s="238">
        <v>0</v>
      </c>
      <c r="C59" s="238">
        <v>974.42</v>
      </c>
      <c r="D59" s="238">
        <v>0</v>
      </c>
      <c r="E59" s="238">
        <v>0</v>
      </c>
      <c r="F59" s="238">
        <v>41.5</v>
      </c>
      <c r="G59" s="238">
        <v>512.84</v>
      </c>
      <c r="H59" s="238">
        <v>0</v>
      </c>
      <c r="I59" s="238">
        <v>0</v>
      </c>
      <c r="J59" s="238">
        <v>0</v>
      </c>
      <c r="K59" s="260">
        <v>0</v>
      </c>
      <c r="L59" s="265">
        <f t="shared" si="11"/>
        <v>1528.76</v>
      </c>
    </row>
    <row r="60" spans="1:14" x14ac:dyDescent="0.3">
      <c r="A60" s="44" t="s">
        <v>227</v>
      </c>
      <c r="B60" s="238">
        <v>0</v>
      </c>
      <c r="C60" s="238">
        <v>828.33</v>
      </c>
      <c r="D60" s="238">
        <v>0</v>
      </c>
      <c r="E60" s="238">
        <v>1.44</v>
      </c>
      <c r="F60" s="238">
        <v>0</v>
      </c>
      <c r="G60" s="238">
        <v>13661.28</v>
      </c>
      <c r="H60" s="238">
        <v>0</v>
      </c>
      <c r="I60" s="238">
        <v>0</v>
      </c>
      <c r="J60" s="238">
        <v>0</v>
      </c>
      <c r="K60" s="260">
        <v>4.3099999999999996</v>
      </c>
      <c r="L60" s="265">
        <f t="shared" si="11"/>
        <v>14495.36</v>
      </c>
    </row>
    <row r="61" spans="1:14" x14ac:dyDescent="0.3">
      <c r="A61" s="44" t="s">
        <v>228</v>
      </c>
      <c r="B61" s="238">
        <v>8.26</v>
      </c>
      <c r="C61" s="238">
        <v>14236.19</v>
      </c>
      <c r="D61" s="238">
        <v>5964.97</v>
      </c>
      <c r="E61" s="238">
        <v>1025.1099999999999</v>
      </c>
      <c r="F61" s="238">
        <v>278.76</v>
      </c>
      <c r="G61" s="238">
        <v>18158.91</v>
      </c>
      <c r="H61" s="238">
        <v>9.6999999999999993</v>
      </c>
      <c r="I61" s="238">
        <v>0</v>
      </c>
      <c r="J61" s="238">
        <v>0</v>
      </c>
      <c r="K61" s="260">
        <v>1.36</v>
      </c>
      <c r="L61" s="532">
        <f t="shared" si="11"/>
        <v>39683.259999999995</v>
      </c>
    </row>
    <row r="62" spans="1:14" x14ac:dyDescent="0.3">
      <c r="A62" s="44" t="s">
        <v>229</v>
      </c>
      <c r="B62" s="238">
        <v>20.9</v>
      </c>
      <c r="C62" s="238">
        <v>7393.95</v>
      </c>
      <c r="D62" s="238">
        <v>4139.79</v>
      </c>
      <c r="E62" s="238">
        <v>104.12</v>
      </c>
      <c r="F62" s="238">
        <v>0</v>
      </c>
      <c r="G62" s="238">
        <v>11439.06</v>
      </c>
      <c r="H62" s="238"/>
      <c r="I62" s="238">
        <v>111.58</v>
      </c>
      <c r="J62" s="238">
        <v>31.89</v>
      </c>
      <c r="K62" s="260">
        <v>0</v>
      </c>
      <c r="L62" s="532">
        <f t="shared" si="11"/>
        <v>23241.29</v>
      </c>
    </row>
    <row r="63" spans="1:14" x14ac:dyDescent="0.3">
      <c r="A63" s="44" t="s">
        <v>230</v>
      </c>
      <c r="B63" s="238">
        <v>67.95</v>
      </c>
      <c r="C63" s="238">
        <v>929.44</v>
      </c>
      <c r="D63" s="238">
        <v>2274.86</v>
      </c>
      <c r="E63" s="238">
        <v>0</v>
      </c>
      <c r="F63" s="238">
        <v>37.049999999999997</v>
      </c>
      <c r="G63" s="238">
        <v>2425.37</v>
      </c>
      <c r="H63" s="238">
        <v>0</v>
      </c>
      <c r="I63" s="238">
        <v>171.99</v>
      </c>
      <c r="J63" s="238">
        <v>0</v>
      </c>
      <c r="K63" s="260">
        <v>1.5</v>
      </c>
      <c r="L63" s="265">
        <f t="shared" si="11"/>
        <v>5908.16</v>
      </c>
    </row>
    <row r="64" spans="1:14" x14ac:dyDescent="0.3">
      <c r="A64" s="44" t="s">
        <v>231</v>
      </c>
      <c r="B64" s="238">
        <v>0</v>
      </c>
      <c r="C64" s="238">
        <v>836.87</v>
      </c>
      <c r="D64" s="238">
        <v>1180.55</v>
      </c>
      <c r="E64" s="238">
        <v>0</v>
      </c>
      <c r="F64" s="238">
        <v>52.2</v>
      </c>
      <c r="G64" s="238">
        <v>156.82</v>
      </c>
      <c r="H64" s="238">
        <v>0</v>
      </c>
      <c r="I64" s="238">
        <v>0</v>
      </c>
      <c r="J64" s="238">
        <v>0</v>
      </c>
      <c r="K64" s="260">
        <v>4.53</v>
      </c>
      <c r="L64" s="265">
        <f t="shared" si="11"/>
        <v>2230.9700000000003</v>
      </c>
    </row>
    <row r="65" spans="1:12" x14ac:dyDescent="0.3">
      <c r="A65" s="44" t="s">
        <v>232</v>
      </c>
      <c r="B65" s="238">
        <v>0</v>
      </c>
      <c r="C65" s="238">
        <v>0</v>
      </c>
      <c r="D65" s="238">
        <v>0</v>
      </c>
      <c r="E65" s="238">
        <v>0</v>
      </c>
      <c r="F65" s="238">
        <v>0</v>
      </c>
      <c r="G65" s="238">
        <v>0</v>
      </c>
      <c r="H65" s="238">
        <v>0</v>
      </c>
      <c r="I65" s="238">
        <v>0</v>
      </c>
      <c r="J65" s="238">
        <v>0</v>
      </c>
      <c r="K65" s="260">
        <v>0</v>
      </c>
      <c r="L65" s="532">
        <f t="shared" si="11"/>
        <v>0</v>
      </c>
    </row>
    <row r="66" spans="1:12" ht="14.4" thickBot="1" x14ac:dyDescent="0.35">
      <c r="A66" s="46" t="s">
        <v>233</v>
      </c>
      <c r="B66" s="257">
        <v>0</v>
      </c>
      <c r="C66" s="257">
        <v>0</v>
      </c>
      <c r="D66" s="257">
        <v>0</v>
      </c>
      <c r="E66" s="257">
        <v>0</v>
      </c>
      <c r="F66" s="257">
        <v>0</v>
      </c>
      <c r="G66" s="257">
        <v>0</v>
      </c>
      <c r="H66" s="257">
        <v>0</v>
      </c>
      <c r="I66" s="257">
        <v>0</v>
      </c>
      <c r="J66" s="257">
        <v>0</v>
      </c>
      <c r="K66" s="257">
        <v>0</v>
      </c>
      <c r="L66" s="533">
        <f t="shared" si="11"/>
        <v>0</v>
      </c>
    </row>
    <row r="67" spans="1:12" ht="14.4" thickBot="1" x14ac:dyDescent="0.35">
      <c r="A67" s="421" t="s">
        <v>1</v>
      </c>
      <c r="B67" s="250">
        <f t="shared" ref="B67:F67" si="12">SUM(B52:B66)</f>
        <v>97.11</v>
      </c>
      <c r="C67" s="250">
        <f t="shared" si="12"/>
        <v>25664.77</v>
      </c>
      <c r="D67" s="250">
        <f t="shared" si="12"/>
        <v>13560.17</v>
      </c>
      <c r="E67" s="250">
        <f t="shared" ref="E67" si="13">SUM(E52:E66)</f>
        <v>1130.67</v>
      </c>
      <c r="F67" s="250">
        <f t="shared" si="12"/>
        <v>409.51</v>
      </c>
      <c r="G67" s="250">
        <f t="shared" ref="G67:L67" si="14">SUM(G52:G66)</f>
        <v>46369.18</v>
      </c>
      <c r="H67" s="250">
        <f t="shared" si="14"/>
        <v>9.6999999999999993</v>
      </c>
      <c r="I67" s="250">
        <f t="shared" si="14"/>
        <v>283.57</v>
      </c>
      <c r="J67" s="250">
        <f t="shared" si="14"/>
        <v>31.89</v>
      </c>
      <c r="K67" s="267">
        <f t="shared" si="14"/>
        <v>13.04</v>
      </c>
      <c r="L67" s="253">
        <f t="shared" si="14"/>
        <v>87569.61</v>
      </c>
    </row>
    <row r="68" spans="1:12" x14ac:dyDescent="0.3">
      <c r="A68" s="427" t="s">
        <v>283</v>
      </c>
      <c r="B68" s="428">
        <f t="shared" ref="B68:K68" si="15">B67*100/$L67</f>
        <v>0.11089463570752456</v>
      </c>
      <c r="C68" s="428">
        <f t="shared" si="15"/>
        <v>29.307850063509477</v>
      </c>
      <c r="D68" s="428">
        <f t="shared" si="15"/>
        <v>15.48501814727735</v>
      </c>
      <c r="E68" s="428">
        <f t="shared" si="15"/>
        <v>1.2911671069449777</v>
      </c>
      <c r="F68" s="428">
        <f t="shared" si="15"/>
        <v>0.4676394013859374</v>
      </c>
      <c r="G68" s="428">
        <f t="shared" si="15"/>
        <v>52.951223603713665</v>
      </c>
      <c r="H68" s="428">
        <f t="shared" si="15"/>
        <v>1.1076902135341243E-2</v>
      </c>
      <c r="I68" s="428">
        <f t="shared" si="15"/>
        <v>0.3238223854143007</v>
      </c>
      <c r="J68" s="428">
        <f t="shared" si="15"/>
        <v>3.6416743205776522E-2</v>
      </c>
      <c r="K68" s="428">
        <f t="shared" si="15"/>
        <v>1.4891010705654621E-2</v>
      </c>
      <c r="L68" s="430">
        <v>100</v>
      </c>
    </row>
    <row r="69" spans="1:12" x14ac:dyDescent="0.3">
      <c r="A69" s="15" t="s">
        <v>284</v>
      </c>
      <c r="B69" s="11"/>
      <c r="J69" s="17"/>
      <c r="K69" s="17"/>
    </row>
    <row r="70" spans="1:12" ht="14.4" thickBot="1" x14ac:dyDescent="0.35">
      <c r="A70" s="15"/>
      <c r="B70" s="11"/>
      <c r="J70" s="17"/>
      <c r="K70" s="17"/>
    </row>
    <row r="71" spans="1:12" ht="26.25" customHeight="1" thickBot="1" x14ac:dyDescent="0.35">
      <c r="A71" s="792" t="s">
        <v>511</v>
      </c>
      <c r="B71" s="793"/>
      <c r="C71" s="833"/>
    </row>
    <row r="72" spans="1:12" ht="14.4" thickBot="1" x14ac:dyDescent="0.35">
      <c r="A72" s="365" t="s">
        <v>31</v>
      </c>
      <c r="B72" s="366"/>
      <c r="C72" s="133" t="s">
        <v>240</v>
      </c>
    </row>
    <row r="73" spans="1:12" ht="12.75" customHeight="1" x14ac:dyDescent="0.3">
      <c r="A73" s="844" t="s">
        <v>64</v>
      </c>
      <c r="B73" s="845"/>
      <c r="C73" s="268">
        <v>23.82</v>
      </c>
    </row>
    <row r="74" spans="1:12" x14ac:dyDescent="0.3">
      <c r="A74" s="836" t="s">
        <v>450</v>
      </c>
      <c r="B74" s="837"/>
      <c r="C74" s="269">
        <v>10.51</v>
      </c>
    </row>
    <row r="75" spans="1:12" ht="12.75" customHeight="1" x14ac:dyDescent="0.3">
      <c r="A75" s="836" t="s">
        <v>238</v>
      </c>
      <c r="B75" s="837"/>
      <c r="C75" s="269">
        <v>26.17</v>
      </c>
    </row>
    <row r="76" spans="1:12" ht="12.75" customHeight="1" x14ac:dyDescent="0.3">
      <c r="A76" s="836" t="s">
        <v>102</v>
      </c>
      <c r="B76" s="837"/>
      <c r="C76" s="269">
        <v>26327.35</v>
      </c>
    </row>
    <row r="77" spans="1:12" ht="12.75" customHeight="1" x14ac:dyDescent="0.3">
      <c r="A77" s="836" t="s">
        <v>546</v>
      </c>
      <c r="B77" s="837"/>
      <c r="C77" s="269">
        <v>1130.67</v>
      </c>
    </row>
    <row r="78" spans="1:12" ht="12.75" customHeight="1" x14ac:dyDescent="0.3">
      <c r="A78" s="836" t="s">
        <v>103</v>
      </c>
      <c r="B78" s="837"/>
      <c r="C78" s="269">
        <v>14046.17</v>
      </c>
    </row>
    <row r="79" spans="1:12" ht="12.75" customHeight="1" x14ac:dyDescent="0.3">
      <c r="A79" s="836" t="s">
        <v>411</v>
      </c>
      <c r="B79" s="837"/>
      <c r="C79" s="269">
        <v>411.8</v>
      </c>
    </row>
    <row r="80" spans="1:12" x14ac:dyDescent="0.3">
      <c r="A80" s="836" t="s">
        <v>466</v>
      </c>
      <c r="B80" s="837"/>
      <c r="C80" s="269">
        <v>47735.16</v>
      </c>
    </row>
    <row r="81" spans="1:3" x14ac:dyDescent="0.3">
      <c r="A81" s="836" t="s">
        <v>542</v>
      </c>
      <c r="B81" s="837"/>
      <c r="C81" s="269">
        <v>402.44</v>
      </c>
    </row>
    <row r="82" spans="1:3" x14ac:dyDescent="0.3">
      <c r="A82" s="836" t="s">
        <v>534</v>
      </c>
      <c r="B82" s="837"/>
      <c r="C82" s="269">
        <v>73.61</v>
      </c>
    </row>
    <row r="83" spans="1:3" x14ac:dyDescent="0.3">
      <c r="A83" s="836" t="s">
        <v>442</v>
      </c>
      <c r="B83" s="837"/>
      <c r="C83" s="270">
        <v>207.66</v>
      </c>
    </row>
    <row r="84" spans="1:3" x14ac:dyDescent="0.3">
      <c r="A84" s="836" t="s">
        <v>386</v>
      </c>
      <c r="B84" s="837"/>
      <c r="C84" s="270">
        <v>54.61</v>
      </c>
    </row>
    <row r="85" spans="1:3" ht="13.5" customHeight="1" thickBot="1" x14ac:dyDescent="0.35">
      <c r="A85" s="871" t="s">
        <v>236</v>
      </c>
      <c r="B85" s="872"/>
      <c r="C85" s="270">
        <v>130.5</v>
      </c>
    </row>
    <row r="86" spans="1:3" ht="14.4" thickBot="1" x14ac:dyDescent="0.35">
      <c r="A86" s="813" t="s">
        <v>237</v>
      </c>
      <c r="B86" s="820"/>
      <c r="C86" s="253">
        <f>SUM(C73:C85)</f>
        <v>90580.47</v>
      </c>
    </row>
    <row r="87" spans="1:3" x14ac:dyDescent="0.3">
      <c r="A87" s="15" t="s">
        <v>284</v>
      </c>
      <c r="B87" s="11"/>
      <c r="C87" s="423" t="s">
        <v>535</v>
      </c>
    </row>
  </sheetData>
  <mergeCells count="19">
    <mergeCell ref="A81:B81"/>
    <mergeCell ref="A82:B82"/>
    <mergeCell ref="A84:B84"/>
    <mergeCell ref="A85:B85"/>
    <mergeCell ref="A86:B86"/>
    <mergeCell ref="A83:B83"/>
    <mergeCell ref="A2:F2"/>
    <mergeCell ref="A80:B80"/>
    <mergeCell ref="A71:C71"/>
    <mergeCell ref="A73:B73"/>
    <mergeCell ref="A74:B74"/>
    <mergeCell ref="A75:B75"/>
    <mergeCell ref="A76:B76"/>
    <mergeCell ref="A78:B78"/>
    <mergeCell ref="A79:B79"/>
    <mergeCell ref="A29:N29"/>
    <mergeCell ref="H2:M2"/>
    <mergeCell ref="A50:L50"/>
    <mergeCell ref="A77:B77"/>
  </mergeCells>
  <pageMargins left="0.75" right="0.75" top="1" bottom="1" header="0" footer="0"/>
  <pageSetup scale="66"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87"/>
  <sheetViews>
    <sheetView showGridLines="0" zoomScaleNormal="100" workbookViewId="0">
      <selection activeCell="P61" sqref="P61"/>
    </sheetView>
  </sheetViews>
  <sheetFormatPr baseColWidth="10" defaultColWidth="11.44140625" defaultRowHeight="13.8" x14ac:dyDescent="0.3"/>
  <cols>
    <col min="1" max="1" width="15" style="10" customWidth="1"/>
    <col min="2" max="2" width="10" style="10" customWidth="1"/>
    <col min="3" max="4" width="9.44140625" style="10" customWidth="1"/>
    <col min="5" max="5" width="8.6640625" style="10" customWidth="1"/>
    <col min="6" max="6" width="9.33203125" style="10" customWidth="1"/>
    <col min="7" max="7" width="9.44140625" style="10" customWidth="1"/>
    <col min="8" max="8" width="14.5546875" style="10" customWidth="1"/>
    <col min="9" max="9" width="10.33203125" style="10" customWidth="1"/>
    <col min="10" max="10" width="9.44140625" style="10" customWidth="1"/>
    <col min="11" max="11" width="10.44140625" style="10" customWidth="1"/>
    <col min="12" max="13" width="12.109375" style="10" customWidth="1"/>
    <col min="14" max="14" width="8.88671875" style="10" customWidth="1"/>
    <col min="15" max="16384" width="11.44140625" style="10"/>
  </cols>
  <sheetData>
    <row r="1" spans="1:13" ht="14.4" thickBot="1" x14ac:dyDescent="0.35"/>
    <row r="2" spans="1:13" ht="14.4" thickBot="1" x14ac:dyDescent="0.35">
      <c r="A2" s="782" t="s">
        <v>564</v>
      </c>
      <c r="B2" s="783"/>
      <c r="C2" s="783"/>
      <c r="D2" s="783"/>
      <c r="E2" s="783"/>
      <c r="F2" s="784"/>
      <c r="H2" s="782" t="s">
        <v>565</v>
      </c>
      <c r="I2" s="783"/>
      <c r="J2" s="783"/>
      <c r="K2" s="783"/>
      <c r="L2" s="783"/>
      <c r="M2" s="784"/>
    </row>
    <row r="3" spans="1:13" ht="24.75" customHeight="1" thickBot="1" x14ac:dyDescent="0.35">
      <c r="A3" s="409" t="s">
        <v>15</v>
      </c>
      <c r="B3" s="76" t="s">
        <v>270</v>
      </c>
      <c r="C3" s="76" t="s">
        <v>506</v>
      </c>
      <c r="D3" s="412" t="s">
        <v>526</v>
      </c>
      <c r="E3" s="410" t="s">
        <v>237</v>
      </c>
      <c r="F3" s="595" t="s">
        <v>283</v>
      </c>
      <c r="H3" s="75" t="s">
        <v>15</v>
      </c>
      <c r="I3" s="76" t="s">
        <v>3</v>
      </c>
      <c r="J3" s="76" t="s">
        <v>509</v>
      </c>
      <c r="K3" s="150" t="s">
        <v>526</v>
      </c>
      <c r="L3" s="68" t="s">
        <v>1</v>
      </c>
      <c r="M3" s="595" t="s">
        <v>283</v>
      </c>
    </row>
    <row r="4" spans="1:13" x14ac:dyDescent="0.3">
      <c r="A4" s="42" t="s">
        <v>219</v>
      </c>
      <c r="B4" s="245">
        <v>14.2</v>
      </c>
      <c r="C4" s="272">
        <v>0</v>
      </c>
      <c r="D4" s="275">
        <v>0</v>
      </c>
      <c r="E4" s="450">
        <f>SUM(B4:D4)</f>
        <v>14.2</v>
      </c>
      <c r="F4" s="453">
        <f>E4*100/E$19</f>
        <v>0.58653933531049418</v>
      </c>
      <c r="H4" s="31" t="s">
        <v>219</v>
      </c>
      <c r="I4" s="245">
        <v>0</v>
      </c>
      <c r="J4" s="238">
        <v>0</v>
      </c>
      <c r="K4" s="260">
        <v>0</v>
      </c>
      <c r="L4" s="450">
        <f>SUM(I4:K4)</f>
        <v>0</v>
      </c>
      <c r="M4" s="527">
        <f>L4*100/L$19</f>
        <v>0</v>
      </c>
    </row>
    <row r="5" spans="1:13" x14ac:dyDescent="0.3">
      <c r="A5" s="44" t="s">
        <v>220</v>
      </c>
      <c r="B5" s="238">
        <v>5.2</v>
      </c>
      <c r="C5" s="241">
        <v>0</v>
      </c>
      <c r="D5" s="408">
        <v>0</v>
      </c>
      <c r="E5" s="450">
        <f t="shared" ref="E5:E18" si="0">SUM(B5:D5)</f>
        <v>5.2</v>
      </c>
      <c r="F5" s="454">
        <f t="shared" ref="F5:F18" si="1">E5*100/E$19</f>
        <v>0.21478905236722323</v>
      </c>
      <c r="H5" s="34" t="s">
        <v>220</v>
      </c>
      <c r="I5" s="238">
        <v>0</v>
      </c>
      <c r="J5" s="238">
        <v>0</v>
      </c>
      <c r="K5" s="260">
        <v>0</v>
      </c>
      <c r="L5" s="450">
        <f>SUM(I5:K5)</f>
        <v>0</v>
      </c>
      <c r="M5" s="461">
        <f t="shared" ref="M5:M18" si="2">L5*100/L$19</f>
        <v>0</v>
      </c>
    </row>
    <row r="6" spans="1:13" x14ac:dyDescent="0.3">
      <c r="A6" s="44" t="s">
        <v>221</v>
      </c>
      <c r="B6" s="238">
        <v>20</v>
      </c>
      <c r="C6" s="241">
        <v>0</v>
      </c>
      <c r="D6" s="408">
        <v>0</v>
      </c>
      <c r="E6" s="450">
        <f t="shared" si="0"/>
        <v>20</v>
      </c>
      <c r="F6" s="454">
        <f t="shared" si="1"/>
        <v>0.82611173987393549</v>
      </c>
      <c r="H6" s="34" t="s">
        <v>221</v>
      </c>
      <c r="I6" s="238">
        <v>0</v>
      </c>
      <c r="J6" s="238">
        <v>0</v>
      </c>
      <c r="K6" s="260">
        <v>0</v>
      </c>
      <c r="L6" s="450">
        <f t="shared" ref="L6:L18" si="3">SUM(I6:K6)</f>
        <v>0</v>
      </c>
      <c r="M6" s="461">
        <f t="shared" si="2"/>
        <v>0</v>
      </c>
    </row>
    <row r="7" spans="1:13" x14ac:dyDescent="0.3">
      <c r="A7" s="44" t="s">
        <v>222</v>
      </c>
      <c r="B7" s="238">
        <v>12.06</v>
      </c>
      <c r="C7" s="241"/>
      <c r="D7" s="408">
        <v>0</v>
      </c>
      <c r="E7" s="450">
        <f t="shared" si="0"/>
        <v>12.06</v>
      </c>
      <c r="F7" s="454">
        <f t="shared" si="1"/>
        <v>0.4981453791439831</v>
      </c>
      <c r="H7" s="34" t="s">
        <v>222</v>
      </c>
      <c r="I7" s="238">
        <v>0</v>
      </c>
      <c r="J7" s="238">
        <v>0</v>
      </c>
      <c r="K7" s="260">
        <v>0</v>
      </c>
      <c r="L7" s="450">
        <f t="shared" si="3"/>
        <v>0</v>
      </c>
      <c r="M7" s="603">
        <f t="shared" si="2"/>
        <v>0</v>
      </c>
    </row>
    <row r="8" spans="1:13" x14ac:dyDescent="0.3">
      <c r="A8" s="44" t="s">
        <v>223</v>
      </c>
      <c r="B8" s="238">
        <v>35.840000000000003</v>
      </c>
      <c r="C8" s="241">
        <v>0</v>
      </c>
      <c r="D8" s="408">
        <v>0</v>
      </c>
      <c r="E8" s="450">
        <f t="shared" si="0"/>
        <v>35.840000000000003</v>
      </c>
      <c r="F8" s="454">
        <f t="shared" si="1"/>
        <v>1.4803922378540926</v>
      </c>
      <c r="H8" s="34" t="s">
        <v>223</v>
      </c>
      <c r="I8" s="238">
        <v>17.260000000000002</v>
      </c>
      <c r="J8" s="238">
        <v>10.63</v>
      </c>
      <c r="K8" s="260">
        <v>0</v>
      </c>
      <c r="L8" s="450">
        <f t="shared" si="3"/>
        <v>27.89</v>
      </c>
      <c r="M8" s="454">
        <f t="shared" si="2"/>
        <v>2.9039006705626206E-2</v>
      </c>
    </row>
    <row r="9" spans="1:13" x14ac:dyDescent="0.3">
      <c r="A9" s="44" t="s">
        <v>224</v>
      </c>
      <c r="B9" s="238">
        <v>7.81</v>
      </c>
      <c r="C9" s="238">
        <v>8.24</v>
      </c>
      <c r="D9" s="408">
        <v>0</v>
      </c>
      <c r="E9" s="450">
        <f t="shared" si="0"/>
        <v>16.05</v>
      </c>
      <c r="F9" s="454">
        <f t="shared" si="1"/>
        <v>0.66295467124883323</v>
      </c>
      <c r="H9" s="34" t="s">
        <v>224</v>
      </c>
      <c r="I9" s="238">
        <v>59.55</v>
      </c>
      <c r="J9" s="238">
        <v>1010.88</v>
      </c>
      <c r="K9" s="260">
        <v>0</v>
      </c>
      <c r="L9" s="450">
        <f t="shared" si="3"/>
        <v>1070.43</v>
      </c>
      <c r="M9" s="454">
        <f t="shared" si="2"/>
        <v>1.1145293634960007</v>
      </c>
    </row>
    <row r="10" spans="1:13" x14ac:dyDescent="0.3">
      <c r="A10" s="44" t="s">
        <v>225</v>
      </c>
      <c r="B10" s="238">
        <v>26.57</v>
      </c>
      <c r="C10" s="238">
        <v>5.01</v>
      </c>
      <c r="D10" s="408">
        <v>0</v>
      </c>
      <c r="E10" s="450">
        <f t="shared" si="0"/>
        <v>31.58</v>
      </c>
      <c r="F10" s="454">
        <f t="shared" si="1"/>
        <v>1.3044304372609441</v>
      </c>
      <c r="H10" s="34" t="s">
        <v>225</v>
      </c>
      <c r="I10" s="238">
        <v>61.02</v>
      </c>
      <c r="J10" s="238">
        <v>47.35</v>
      </c>
      <c r="K10" s="260">
        <v>0</v>
      </c>
      <c r="L10" s="450">
        <f t="shared" si="3"/>
        <v>108.37</v>
      </c>
      <c r="M10" s="454">
        <f t="shared" si="2"/>
        <v>0.11283460583322739</v>
      </c>
    </row>
    <row r="11" spans="1:13" x14ac:dyDescent="0.3">
      <c r="A11" s="44" t="s">
        <v>226</v>
      </c>
      <c r="B11" s="238">
        <v>186.44</v>
      </c>
      <c r="C11" s="238">
        <v>181.71</v>
      </c>
      <c r="D11" s="408">
        <v>0</v>
      </c>
      <c r="E11" s="450">
        <f t="shared" si="0"/>
        <v>368.15</v>
      </c>
      <c r="F11" s="454">
        <f t="shared" si="1"/>
        <v>15.206651851729468</v>
      </c>
      <c r="H11" s="34" t="s">
        <v>226</v>
      </c>
      <c r="I11" s="238">
        <v>445.29</v>
      </c>
      <c r="J11" s="238">
        <v>1567.67</v>
      </c>
      <c r="K11" s="260">
        <v>160.78</v>
      </c>
      <c r="L11" s="450">
        <f t="shared" si="3"/>
        <v>2173.7400000000002</v>
      </c>
      <c r="M11" s="454">
        <f t="shared" si="2"/>
        <v>2.263293310731012</v>
      </c>
    </row>
    <row r="12" spans="1:13" x14ac:dyDescent="0.3">
      <c r="A12" s="44" t="s">
        <v>227</v>
      </c>
      <c r="B12" s="238">
        <v>395.9</v>
      </c>
      <c r="C12" s="238">
        <v>407.5</v>
      </c>
      <c r="D12" s="260">
        <v>215.54</v>
      </c>
      <c r="E12" s="450">
        <f t="shared" si="0"/>
        <v>1018.9399999999999</v>
      </c>
      <c r="F12" s="454">
        <f t="shared" si="1"/>
        <v>42.087914811357393</v>
      </c>
      <c r="H12" s="34" t="s">
        <v>227</v>
      </c>
      <c r="I12" s="238">
        <v>324.52</v>
      </c>
      <c r="J12" s="238">
        <v>4066.63</v>
      </c>
      <c r="K12" s="260">
        <v>12535.21</v>
      </c>
      <c r="L12" s="450">
        <f t="shared" si="3"/>
        <v>16926.36</v>
      </c>
      <c r="M12" s="454">
        <f t="shared" si="2"/>
        <v>17.623688832622559</v>
      </c>
    </row>
    <row r="13" spans="1:13" x14ac:dyDescent="0.3">
      <c r="A13" s="44" t="s">
        <v>228</v>
      </c>
      <c r="B13" s="238">
        <v>80.97</v>
      </c>
      <c r="C13" s="238">
        <v>332.97</v>
      </c>
      <c r="D13" s="260">
        <v>47.16</v>
      </c>
      <c r="E13" s="450">
        <v>461.1</v>
      </c>
      <c r="F13" s="454">
        <f t="shared" si="1"/>
        <v>19.046006162793581</v>
      </c>
      <c r="H13" s="34" t="s">
        <v>228</v>
      </c>
      <c r="I13" s="238">
        <v>637.11</v>
      </c>
      <c r="J13" s="238">
        <v>8930.2000000000007</v>
      </c>
      <c r="K13" s="260">
        <v>36668.89</v>
      </c>
      <c r="L13" s="450">
        <f t="shared" si="3"/>
        <v>46236.2</v>
      </c>
      <c r="M13" s="454">
        <f t="shared" si="2"/>
        <v>48.141029825839887</v>
      </c>
    </row>
    <row r="14" spans="1:13" x14ac:dyDescent="0.3">
      <c r="A14" s="44" t="s">
        <v>229</v>
      </c>
      <c r="B14" s="238">
        <v>176.78</v>
      </c>
      <c r="C14" s="238">
        <v>7</v>
      </c>
      <c r="D14" s="260">
        <v>67.3</v>
      </c>
      <c r="E14" s="450">
        <f t="shared" si="0"/>
        <v>251.07999999999998</v>
      </c>
      <c r="F14" s="454">
        <f t="shared" si="1"/>
        <v>10.371006782377385</v>
      </c>
      <c r="H14" s="34" t="s">
        <v>229</v>
      </c>
      <c r="I14" s="238">
        <v>772.77</v>
      </c>
      <c r="J14" s="238">
        <v>5662</v>
      </c>
      <c r="K14" s="260">
        <v>14952.39</v>
      </c>
      <c r="L14" s="450">
        <f t="shared" si="3"/>
        <v>21387.16</v>
      </c>
      <c r="M14" s="454">
        <f t="shared" si="2"/>
        <v>22.268263989039102</v>
      </c>
    </row>
    <row r="15" spans="1:13" x14ac:dyDescent="0.3">
      <c r="A15" s="44" t="s">
        <v>230</v>
      </c>
      <c r="B15" s="238">
        <v>29.89</v>
      </c>
      <c r="C15" s="238">
        <v>5.7</v>
      </c>
      <c r="D15" s="260">
        <v>71.31</v>
      </c>
      <c r="E15" s="450">
        <f t="shared" si="0"/>
        <v>106.9</v>
      </c>
      <c r="F15" s="454">
        <f t="shared" si="1"/>
        <v>4.4155672496261849</v>
      </c>
      <c r="H15" s="34" t="s">
        <v>230</v>
      </c>
      <c r="I15" s="238">
        <v>76.760000000000005</v>
      </c>
      <c r="J15" s="238">
        <v>819.67</v>
      </c>
      <c r="K15" s="260">
        <v>4831.1899999999996</v>
      </c>
      <c r="L15" s="450">
        <f t="shared" si="3"/>
        <v>5727.62</v>
      </c>
      <c r="M15" s="454">
        <f t="shared" si="2"/>
        <v>5.9635853563025734</v>
      </c>
    </row>
    <row r="16" spans="1:13" x14ac:dyDescent="0.3">
      <c r="A16" s="44" t="s">
        <v>231</v>
      </c>
      <c r="B16" s="238">
        <v>38.01</v>
      </c>
      <c r="C16" s="238">
        <v>16.420000000000002</v>
      </c>
      <c r="D16" s="260">
        <v>0.69</v>
      </c>
      <c r="E16" s="450">
        <f t="shared" si="0"/>
        <v>55.12</v>
      </c>
      <c r="F16" s="454">
        <f t="shared" si="1"/>
        <v>2.2767639550925662</v>
      </c>
      <c r="H16" s="34" t="s">
        <v>231</v>
      </c>
      <c r="I16" s="238">
        <v>142.54</v>
      </c>
      <c r="J16" s="238">
        <v>351.18</v>
      </c>
      <c r="K16" s="260">
        <v>1891.74</v>
      </c>
      <c r="L16" s="450">
        <f t="shared" si="3"/>
        <v>2385.46</v>
      </c>
      <c r="M16" s="454">
        <f t="shared" si="2"/>
        <v>2.4837357094300141</v>
      </c>
    </row>
    <row r="17" spans="1:16" x14ac:dyDescent="0.3">
      <c r="A17" s="44" t="s">
        <v>232</v>
      </c>
      <c r="B17" s="238">
        <v>4.4000000000000004</v>
      </c>
      <c r="C17" s="238">
        <v>10.07</v>
      </c>
      <c r="D17" s="260">
        <v>0</v>
      </c>
      <c r="E17" s="450">
        <f t="shared" si="0"/>
        <v>14.47</v>
      </c>
      <c r="F17" s="454">
        <f t="shared" si="1"/>
        <v>0.59769184379879237</v>
      </c>
      <c r="H17" s="34" t="s">
        <v>232</v>
      </c>
      <c r="I17" s="238">
        <v>0</v>
      </c>
      <c r="J17" s="238">
        <v>0</v>
      </c>
      <c r="K17" s="260">
        <v>0</v>
      </c>
      <c r="L17" s="450">
        <f t="shared" si="3"/>
        <v>0</v>
      </c>
      <c r="M17" s="461">
        <f t="shared" si="2"/>
        <v>0</v>
      </c>
    </row>
    <row r="18" spans="1:16" ht="12.75" customHeight="1" thickBot="1" x14ac:dyDescent="0.35">
      <c r="A18" s="46" t="s">
        <v>233</v>
      </c>
      <c r="B18" s="238">
        <v>10.29</v>
      </c>
      <c r="C18" s="238">
        <v>0</v>
      </c>
      <c r="D18" s="260">
        <v>0</v>
      </c>
      <c r="E18" s="450">
        <f t="shared" si="0"/>
        <v>10.29</v>
      </c>
      <c r="F18" s="535">
        <f t="shared" si="1"/>
        <v>0.42503449016513983</v>
      </c>
      <c r="H18" s="40" t="s">
        <v>233</v>
      </c>
      <c r="I18" s="257">
        <v>0</v>
      </c>
      <c r="J18" s="257"/>
      <c r="K18" s="413">
        <v>0</v>
      </c>
      <c r="L18" s="450">
        <f t="shared" si="3"/>
        <v>0</v>
      </c>
      <c r="M18" s="528">
        <f t="shared" si="2"/>
        <v>0</v>
      </c>
    </row>
    <row r="19" spans="1:16" ht="14.4" thickBot="1" x14ac:dyDescent="0.35">
      <c r="A19" s="599" t="s">
        <v>237</v>
      </c>
      <c r="B19" s="250">
        <f t="shared" ref="B19:D19" si="4">SUM(B4:B18)</f>
        <v>1044.3600000000001</v>
      </c>
      <c r="C19" s="250">
        <f t="shared" si="4"/>
        <v>974.62000000000012</v>
      </c>
      <c r="D19" s="267">
        <f t="shared" si="4"/>
        <v>402</v>
      </c>
      <c r="E19" s="451">
        <f>SUM(E4:E18)</f>
        <v>2420.9799999999996</v>
      </c>
      <c r="F19" s="529">
        <v>100</v>
      </c>
      <c r="H19" s="110" t="s">
        <v>237</v>
      </c>
      <c r="I19" s="258">
        <f>SUM(I4:I18)</f>
        <v>2536.8200000000002</v>
      </c>
      <c r="J19" s="258">
        <f>SUM(J4:J18)</f>
        <v>22466.21</v>
      </c>
      <c r="K19" s="262">
        <f>SUM(K4:K18)</f>
        <v>71040.2</v>
      </c>
      <c r="L19" s="451">
        <f>SUM(L4:L18)</f>
        <v>96043.23</v>
      </c>
      <c r="M19" s="529">
        <v>100</v>
      </c>
    </row>
    <row r="20" spans="1:16" x14ac:dyDescent="0.3">
      <c r="A20" s="427" t="s">
        <v>540</v>
      </c>
      <c r="B20" s="428">
        <f>B19*100/$E19</f>
        <v>43.137902832737169</v>
      </c>
      <c r="C20" s="428">
        <f t="shared" ref="C20:D20" si="5">C19*100/$E19</f>
        <v>40.257251195796755</v>
      </c>
      <c r="D20" s="428">
        <f t="shared" si="5"/>
        <v>16.604845971466105</v>
      </c>
      <c r="E20" s="430">
        <v>100</v>
      </c>
      <c r="F20" s="445"/>
      <c r="G20" s="449"/>
      <c r="H20" s="427" t="s">
        <v>283</v>
      </c>
      <c r="I20" s="428">
        <f>I19*100/$L19</f>
        <v>2.6413314087833162</v>
      </c>
      <c r="J20" s="428">
        <f t="shared" ref="J20:K20" si="6">J19*100/$L19</f>
        <v>23.391768477590769</v>
      </c>
      <c r="K20" s="428">
        <f t="shared" si="6"/>
        <v>73.966900113625925</v>
      </c>
      <c r="L20" s="430">
        <v>100</v>
      </c>
    </row>
    <row r="21" spans="1:16" ht="11.25" customHeight="1" x14ac:dyDescent="0.3">
      <c r="A21" s="15" t="s">
        <v>284</v>
      </c>
      <c r="H21" s="15" t="s">
        <v>284</v>
      </c>
      <c r="I21" s="11"/>
    </row>
    <row r="22" spans="1:16" ht="11.25" customHeight="1" x14ac:dyDescent="0.3">
      <c r="A22" s="271" t="s">
        <v>527</v>
      </c>
    </row>
    <row r="23" spans="1:16" ht="11.25" customHeight="1" x14ac:dyDescent="0.3">
      <c r="A23" s="271" t="s">
        <v>563</v>
      </c>
    </row>
    <row r="24" spans="1:16" ht="11.25" customHeight="1" x14ac:dyDescent="0.3">
      <c r="A24" s="15" t="s">
        <v>528</v>
      </c>
    </row>
    <row r="25" spans="1:16" ht="11.25" customHeight="1" x14ac:dyDescent="0.3">
      <c r="A25" s="15" t="s">
        <v>529</v>
      </c>
      <c r="B25" s="144"/>
      <c r="C25" s="144"/>
      <c r="D25" s="144"/>
    </row>
    <row r="26" spans="1:16" ht="11.25" customHeight="1" x14ac:dyDescent="0.3">
      <c r="A26" s="213" t="s">
        <v>524</v>
      </c>
      <c r="B26" s="144"/>
      <c r="C26" s="144"/>
      <c r="D26" s="144"/>
    </row>
    <row r="27" spans="1:16" ht="11.25" customHeight="1" x14ac:dyDescent="0.3">
      <c r="A27" s="144" t="s">
        <v>525</v>
      </c>
      <c r="B27" s="144"/>
      <c r="C27" s="144"/>
      <c r="D27" s="144"/>
    </row>
    <row r="28" spans="1:16" ht="13.5" customHeight="1" thickBot="1" x14ac:dyDescent="0.35">
      <c r="O28" s="446"/>
      <c r="P28" s="446"/>
    </row>
    <row r="29" spans="1:16" ht="14.4" thickBot="1" x14ac:dyDescent="0.35">
      <c r="A29" s="782" t="s">
        <v>566</v>
      </c>
      <c r="B29" s="783"/>
      <c r="C29" s="783"/>
      <c r="D29" s="783"/>
      <c r="E29" s="783"/>
      <c r="F29" s="783"/>
      <c r="G29" s="783"/>
      <c r="H29" s="783"/>
      <c r="I29" s="783"/>
      <c r="J29" s="783"/>
      <c r="K29" s="783"/>
      <c r="L29" s="783"/>
      <c r="M29" s="783"/>
      <c r="N29" s="784"/>
      <c r="O29" s="284"/>
      <c r="P29" s="446"/>
    </row>
    <row r="30" spans="1:16" ht="28.5" customHeight="1" thickBot="1" x14ac:dyDescent="0.35">
      <c r="A30" s="594" t="s">
        <v>15</v>
      </c>
      <c r="B30" s="600" t="s">
        <v>65</v>
      </c>
      <c r="C30" s="600" t="s">
        <v>450</v>
      </c>
      <c r="D30" s="600" t="s">
        <v>442</v>
      </c>
      <c r="E30" s="600" t="s">
        <v>238</v>
      </c>
      <c r="F30" s="600" t="s">
        <v>102</v>
      </c>
      <c r="G30" s="600" t="s">
        <v>103</v>
      </c>
      <c r="H30" s="600" t="s">
        <v>411</v>
      </c>
      <c r="I30" s="600" t="s">
        <v>235</v>
      </c>
      <c r="J30" s="600" t="s">
        <v>542</v>
      </c>
      <c r="K30" s="600" t="s">
        <v>451</v>
      </c>
      <c r="L30" s="67" t="s">
        <v>386</v>
      </c>
      <c r="M30" s="67" t="s">
        <v>236</v>
      </c>
      <c r="N30" s="68" t="s">
        <v>1</v>
      </c>
      <c r="P30" s="447"/>
    </row>
    <row r="31" spans="1:16" x14ac:dyDescent="0.3">
      <c r="A31" s="42" t="s">
        <v>219</v>
      </c>
      <c r="B31" s="238">
        <v>0</v>
      </c>
      <c r="C31" s="238"/>
      <c r="D31" s="238">
        <v>0</v>
      </c>
      <c r="E31" s="238"/>
      <c r="F31" s="238">
        <v>4.6500000000000004</v>
      </c>
      <c r="G31" s="238">
        <v>0</v>
      </c>
      <c r="H31" s="238">
        <v>0.31</v>
      </c>
      <c r="I31" s="238">
        <v>0</v>
      </c>
      <c r="J31" s="363">
        <v>0</v>
      </c>
      <c r="K31" s="530">
        <v>0</v>
      </c>
      <c r="L31" s="264">
        <v>0.67</v>
      </c>
      <c r="M31" s="260">
        <v>8.57</v>
      </c>
      <c r="N31" s="531">
        <f t="shared" ref="N31:N45" si="7">SUM(B31:M31)</f>
        <v>14.2</v>
      </c>
    </row>
    <row r="32" spans="1:16" x14ac:dyDescent="0.3">
      <c r="A32" s="44" t="s">
        <v>220</v>
      </c>
      <c r="B32" s="238">
        <v>0</v>
      </c>
      <c r="C32" s="238">
        <v>5</v>
      </c>
      <c r="D32" s="238">
        <v>0</v>
      </c>
      <c r="E32" s="238">
        <v>0</v>
      </c>
      <c r="F32" s="238">
        <v>0</v>
      </c>
      <c r="G32" s="238">
        <v>0</v>
      </c>
      <c r="H32" s="238">
        <v>0</v>
      </c>
      <c r="I32" s="238">
        <v>0</v>
      </c>
      <c r="J32" s="238">
        <v>0</v>
      </c>
      <c r="K32" s="238">
        <v>0.2</v>
      </c>
      <c r="L32" s="238">
        <v>0</v>
      </c>
      <c r="M32" s="260">
        <v>0</v>
      </c>
      <c r="N32" s="539">
        <f t="shared" si="7"/>
        <v>5.2</v>
      </c>
    </row>
    <row r="33" spans="1:14" x14ac:dyDescent="0.3">
      <c r="A33" s="44" t="s">
        <v>221</v>
      </c>
      <c r="B33" s="238">
        <v>3.5</v>
      </c>
      <c r="C33" s="238">
        <v>8.5</v>
      </c>
      <c r="D33" s="238">
        <v>0</v>
      </c>
      <c r="E33" s="238">
        <v>5.55</v>
      </c>
      <c r="F33" s="238">
        <v>0</v>
      </c>
      <c r="G33" s="238">
        <v>0</v>
      </c>
      <c r="H33" s="238">
        <v>0</v>
      </c>
      <c r="I33" s="238">
        <v>0</v>
      </c>
      <c r="J33" s="238">
        <v>0</v>
      </c>
      <c r="K33" s="238">
        <v>0</v>
      </c>
      <c r="L33" s="260">
        <v>1.95</v>
      </c>
      <c r="M33" s="260">
        <v>0.5</v>
      </c>
      <c r="N33" s="424">
        <f t="shared" si="7"/>
        <v>20</v>
      </c>
    </row>
    <row r="34" spans="1:14" x14ac:dyDescent="0.3">
      <c r="A34" s="44" t="s">
        <v>222</v>
      </c>
      <c r="B34" s="238">
        <v>1.66</v>
      </c>
      <c r="C34" s="238">
        <v>1.67</v>
      </c>
      <c r="D34" s="238">
        <v>0</v>
      </c>
      <c r="E34" s="238">
        <v>1.1299999999999999</v>
      </c>
      <c r="F34" s="238">
        <v>0</v>
      </c>
      <c r="G34" s="238">
        <v>0</v>
      </c>
      <c r="H34" s="238">
        <v>0.68</v>
      </c>
      <c r="I34" s="238">
        <v>0</v>
      </c>
      <c r="J34" s="238">
        <v>0</v>
      </c>
      <c r="K34" s="238">
        <v>0</v>
      </c>
      <c r="L34" s="260">
        <v>0.68</v>
      </c>
      <c r="M34" s="260">
        <v>6.24</v>
      </c>
      <c r="N34" s="424">
        <f t="shared" si="7"/>
        <v>12.059999999999999</v>
      </c>
    </row>
    <row r="35" spans="1:14" x14ac:dyDescent="0.3">
      <c r="A35" s="44" t="s">
        <v>223</v>
      </c>
      <c r="B35" s="238">
        <v>20.72</v>
      </c>
      <c r="C35" s="238">
        <v>1.34</v>
      </c>
      <c r="D35" s="238">
        <v>0</v>
      </c>
      <c r="E35" s="238">
        <v>11.82</v>
      </c>
      <c r="F35" s="238">
        <v>0.13</v>
      </c>
      <c r="G35" s="238">
        <v>0</v>
      </c>
      <c r="H35" s="238">
        <v>0</v>
      </c>
      <c r="I35" s="238">
        <v>0</v>
      </c>
      <c r="J35" s="238">
        <v>0</v>
      </c>
      <c r="K35" s="238">
        <v>0</v>
      </c>
      <c r="L35" s="238">
        <v>0</v>
      </c>
      <c r="M35" s="260">
        <v>1.83</v>
      </c>
      <c r="N35" s="424">
        <f t="shared" si="7"/>
        <v>35.839999999999996</v>
      </c>
    </row>
    <row r="36" spans="1:14" x14ac:dyDescent="0.3">
      <c r="A36" s="44" t="s">
        <v>224</v>
      </c>
      <c r="B36" s="238">
        <v>0</v>
      </c>
      <c r="C36" s="238">
        <v>0.53</v>
      </c>
      <c r="D36" s="238">
        <v>0</v>
      </c>
      <c r="E36" s="238">
        <v>2.8</v>
      </c>
      <c r="F36" s="238">
        <v>3.48</v>
      </c>
      <c r="G36" s="238">
        <v>0</v>
      </c>
      <c r="H36" s="238">
        <v>0</v>
      </c>
      <c r="I36" s="238">
        <v>0.8</v>
      </c>
      <c r="J36" s="238">
        <v>0</v>
      </c>
      <c r="K36" s="238">
        <v>4.78</v>
      </c>
      <c r="L36" s="260">
        <v>3.24</v>
      </c>
      <c r="M36" s="260">
        <v>0.42</v>
      </c>
      <c r="N36" s="424">
        <f t="shared" si="7"/>
        <v>16.05</v>
      </c>
    </row>
    <row r="37" spans="1:14" x14ac:dyDescent="0.3">
      <c r="A37" s="44" t="s">
        <v>225</v>
      </c>
      <c r="B37" s="238">
        <v>0</v>
      </c>
      <c r="C37" s="238">
        <v>0</v>
      </c>
      <c r="D37" s="238">
        <v>0</v>
      </c>
      <c r="E37" s="238">
        <v>0</v>
      </c>
      <c r="F37" s="238">
        <v>7.51</v>
      </c>
      <c r="G37" s="238">
        <v>0</v>
      </c>
      <c r="H37" s="238">
        <v>5.01</v>
      </c>
      <c r="I37" s="238">
        <v>0</v>
      </c>
      <c r="J37" s="238">
        <v>0</v>
      </c>
      <c r="K37" s="238">
        <v>19.059999999999999</v>
      </c>
      <c r="L37" s="260">
        <v>0</v>
      </c>
      <c r="M37" s="260">
        <v>0</v>
      </c>
      <c r="N37" s="424">
        <f t="shared" si="7"/>
        <v>31.58</v>
      </c>
    </row>
    <row r="38" spans="1:14" x14ac:dyDescent="0.3">
      <c r="A38" s="44" t="s">
        <v>226</v>
      </c>
      <c r="B38" s="238">
        <v>2.56</v>
      </c>
      <c r="C38" s="238">
        <v>0</v>
      </c>
      <c r="D38" s="238">
        <v>0</v>
      </c>
      <c r="E38" s="238">
        <v>20.58</v>
      </c>
      <c r="F38" s="238">
        <v>56.63</v>
      </c>
      <c r="G38" s="238">
        <v>0</v>
      </c>
      <c r="H38" s="238">
        <v>0</v>
      </c>
      <c r="I38" s="238">
        <v>193.41</v>
      </c>
      <c r="J38" s="238">
        <v>0</v>
      </c>
      <c r="K38" s="238">
        <v>49.69</v>
      </c>
      <c r="L38" s="260">
        <v>0</v>
      </c>
      <c r="M38" s="260">
        <v>45.28</v>
      </c>
      <c r="N38" s="424">
        <f t="shared" si="7"/>
        <v>368.15</v>
      </c>
    </row>
    <row r="39" spans="1:14" x14ac:dyDescent="0.3">
      <c r="A39" s="44" t="s">
        <v>227</v>
      </c>
      <c r="B39" s="238">
        <v>0</v>
      </c>
      <c r="C39" s="238">
        <v>0</v>
      </c>
      <c r="D39" s="238">
        <v>0</v>
      </c>
      <c r="E39" s="238">
        <v>0</v>
      </c>
      <c r="F39" s="238">
        <v>206</v>
      </c>
      <c r="G39" s="238">
        <v>0</v>
      </c>
      <c r="H39" s="238">
        <v>0</v>
      </c>
      <c r="I39" s="238">
        <v>812.81</v>
      </c>
      <c r="J39" s="238">
        <v>0</v>
      </c>
      <c r="K39" s="238">
        <v>0</v>
      </c>
      <c r="L39" s="260">
        <v>0.13</v>
      </c>
      <c r="M39" s="260">
        <v>0</v>
      </c>
      <c r="N39" s="424">
        <f t="shared" si="7"/>
        <v>1018.9399999999999</v>
      </c>
    </row>
    <row r="40" spans="1:14" x14ac:dyDescent="0.3">
      <c r="A40" s="44" t="s">
        <v>228</v>
      </c>
      <c r="B40" s="238">
        <v>0</v>
      </c>
      <c r="C40" s="238">
        <v>0</v>
      </c>
      <c r="D40" s="238">
        <v>0.05</v>
      </c>
      <c r="E40" s="238">
        <v>0</v>
      </c>
      <c r="F40" s="238">
        <v>68.64</v>
      </c>
      <c r="G40" s="238">
        <v>159.33000000000001</v>
      </c>
      <c r="H40" s="238">
        <v>0</v>
      </c>
      <c r="I40" s="238">
        <v>183.41</v>
      </c>
      <c r="J40" s="238">
        <v>0</v>
      </c>
      <c r="K40" s="238">
        <v>0</v>
      </c>
      <c r="L40" s="260">
        <v>25.76</v>
      </c>
      <c r="M40" s="260">
        <v>23.91</v>
      </c>
      <c r="N40" s="539">
        <f t="shared" si="7"/>
        <v>461.1</v>
      </c>
    </row>
    <row r="41" spans="1:14" x14ac:dyDescent="0.3">
      <c r="A41" s="44" t="s">
        <v>229</v>
      </c>
      <c r="B41" s="238">
        <v>0</v>
      </c>
      <c r="C41" s="238">
        <v>0</v>
      </c>
      <c r="D41" s="238">
        <v>0.46</v>
      </c>
      <c r="E41" s="238">
        <v>0</v>
      </c>
      <c r="F41" s="238">
        <v>103.53</v>
      </c>
      <c r="G41" s="238">
        <v>2.94</v>
      </c>
      <c r="H41" s="238">
        <v>0</v>
      </c>
      <c r="I41" s="238">
        <v>77.3</v>
      </c>
      <c r="J41" s="238">
        <v>12.22</v>
      </c>
      <c r="K41" s="238">
        <v>14.22</v>
      </c>
      <c r="L41" s="260">
        <v>10.75</v>
      </c>
      <c r="M41" s="260">
        <v>29.66</v>
      </c>
      <c r="N41" s="539">
        <f t="shared" si="7"/>
        <v>251.07999999999998</v>
      </c>
    </row>
    <row r="42" spans="1:14" x14ac:dyDescent="0.3">
      <c r="A42" s="44" t="s">
        <v>230</v>
      </c>
      <c r="B42" s="238">
        <v>0</v>
      </c>
      <c r="C42" s="238">
        <v>0</v>
      </c>
      <c r="D42" s="238">
        <v>23.62</v>
      </c>
      <c r="E42" s="238">
        <v>0</v>
      </c>
      <c r="F42" s="238">
        <v>27.34</v>
      </c>
      <c r="G42" s="238">
        <v>9.8800000000000008</v>
      </c>
      <c r="H42" s="238">
        <v>0.28000000000000003</v>
      </c>
      <c r="I42" s="238">
        <v>43.89</v>
      </c>
      <c r="J42" s="238">
        <v>0.25</v>
      </c>
      <c r="K42" s="238">
        <v>0</v>
      </c>
      <c r="L42" s="260">
        <v>1.24</v>
      </c>
      <c r="M42" s="260">
        <v>0.4</v>
      </c>
      <c r="N42" s="424">
        <f t="shared" si="7"/>
        <v>106.9</v>
      </c>
    </row>
    <row r="43" spans="1:14" x14ac:dyDescent="0.3">
      <c r="A43" s="44" t="s">
        <v>231</v>
      </c>
      <c r="B43" s="238">
        <v>0</v>
      </c>
      <c r="C43" s="238">
        <v>0</v>
      </c>
      <c r="D43" s="238">
        <v>4.51</v>
      </c>
      <c r="E43" s="238">
        <v>0</v>
      </c>
      <c r="F43" s="238">
        <v>0.69</v>
      </c>
      <c r="G43" s="238">
        <v>46.8</v>
      </c>
      <c r="H43" s="238">
        <v>3.12</v>
      </c>
      <c r="I43" s="238">
        <v>0</v>
      </c>
      <c r="J43" s="238">
        <v>0</v>
      </c>
      <c r="K43" s="238">
        <v>0</v>
      </c>
      <c r="L43" s="260">
        <v>0</v>
      </c>
      <c r="M43" s="260">
        <v>0</v>
      </c>
      <c r="N43" s="424">
        <f t="shared" si="7"/>
        <v>55.12</v>
      </c>
    </row>
    <row r="44" spans="1:14" x14ac:dyDescent="0.3">
      <c r="A44" s="44" t="s">
        <v>232</v>
      </c>
      <c r="B44" s="238">
        <v>0</v>
      </c>
      <c r="C44" s="238">
        <v>0</v>
      </c>
      <c r="D44" s="238">
        <v>2.13</v>
      </c>
      <c r="E44" s="238">
        <v>0</v>
      </c>
      <c r="F44" s="238">
        <v>0</v>
      </c>
      <c r="G44" s="238">
        <v>0</v>
      </c>
      <c r="H44" s="238">
        <v>0</v>
      </c>
      <c r="I44" s="238">
        <v>0</v>
      </c>
      <c r="J44" s="238">
        <v>5.24</v>
      </c>
      <c r="K44" s="238">
        <v>0</v>
      </c>
      <c r="L44" s="260">
        <v>0</v>
      </c>
      <c r="M44" s="260">
        <v>7.1</v>
      </c>
      <c r="N44" s="424">
        <f t="shared" si="7"/>
        <v>14.469999999999999</v>
      </c>
    </row>
    <row r="45" spans="1:14" ht="14.4" thickBot="1" x14ac:dyDescent="0.35">
      <c r="A45" s="99" t="s">
        <v>233</v>
      </c>
      <c r="B45" s="238">
        <v>0</v>
      </c>
      <c r="C45" s="238">
        <v>0</v>
      </c>
      <c r="D45" s="238">
        <v>0</v>
      </c>
      <c r="E45" s="238">
        <v>0</v>
      </c>
      <c r="F45" s="238">
        <v>0</v>
      </c>
      <c r="G45" s="238">
        <v>0</v>
      </c>
      <c r="H45" s="238">
        <v>0</v>
      </c>
      <c r="I45" s="238">
        <v>0.13</v>
      </c>
      <c r="J45" s="238">
        <v>2.69</v>
      </c>
      <c r="K45" s="238">
        <v>0</v>
      </c>
      <c r="L45" s="260">
        <v>0</v>
      </c>
      <c r="M45" s="260">
        <v>7.47</v>
      </c>
      <c r="N45" s="540">
        <f t="shared" si="7"/>
        <v>10.29</v>
      </c>
    </row>
    <row r="46" spans="1:14" ht="14.4" thickBot="1" x14ac:dyDescent="0.35">
      <c r="A46" s="601" t="s">
        <v>1</v>
      </c>
      <c r="B46" s="258">
        <f t="shared" ref="B46:N46" si="8">SUM(B31:B45)</f>
        <v>28.439999999999998</v>
      </c>
      <c r="C46" s="258">
        <f t="shared" si="8"/>
        <v>17.040000000000003</v>
      </c>
      <c r="D46" s="258">
        <f t="shared" si="8"/>
        <v>30.77</v>
      </c>
      <c r="E46" s="258">
        <f t="shared" si="8"/>
        <v>41.879999999999995</v>
      </c>
      <c r="F46" s="258">
        <f t="shared" si="8"/>
        <v>478.59999999999991</v>
      </c>
      <c r="G46" s="258">
        <f t="shared" si="8"/>
        <v>218.95</v>
      </c>
      <c r="H46" s="258">
        <f t="shared" si="8"/>
        <v>9.4</v>
      </c>
      <c r="I46" s="258">
        <f t="shared" si="8"/>
        <v>1311.7500000000002</v>
      </c>
      <c r="J46" s="258">
        <f t="shared" si="8"/>
        <v>20.400000000000002</v>
      </c>
      <c r="K46" s="258">
        <f t="shared" si="8"/>
        <v>87.949999999999989</v>
      </c>
      <c r="L46" s="258">
        <f t="shared" si="8"/>
        <v>44.42</v>
      </c>
      <c r="M46" s="262">
        <f t="shared" si="8"/>
        <v>131.38</v>
      </c>
      <c r="N46" s="263">
        <f t="shared" si="8"/>
        <v>2420.9799999999996</v>
      </c>
    </row>
    <row r="47" spans="1:14" x14ac:dyDescent="0.3">
      <c r="A47" s="427" t="s">
        <v>283</v>
      </c>
      <c r="B47" s="428">
        <f>B46*100/$N46</f>
        <v>1.1747308941007362</v>
      </c>
      <c r="C47" s="428">
        <f t="shared" ref="C47:M47" si="9">C46*100/$N46</f>
        <v>0.70384720237259313</v>
      </c>
      <c r="D47" s="428">
        <f t="shared" si="9"/>
        <v>1.2709729117960498</v>
      </c>
      <c r="E47" s="428">
        <f t="shared" si="9"/>
        <v>1.7298779832960209</v>
      </c>
      <c r="F47" s="428">
        <f t="shared" si="9"/>
        <v>19.768853935183273</v>
      </c>
      <c r="G47" s="428">
        <f t="shared" si="9"/>
        <v>9.0438582722699081</v>
      </c>
      <c r="H47" s="428">
        <f t="shared" si="9"/>
        <v>0.38827251774074967</v>
      </c>
      <c r="I47" s="428">
        <f t="shared" si="9"/>
        <v>54.182603738981754</v>
      </c>
      <c r="J47" s="428">
        <f t="shared" si="9"/>
        <v>0.84263397467141432</v>
      </c>
      <c r="K47" s="428">
        <f t="shared" si="9"/>
        <v>3.6328263760956307</v>
      </c>
      <c r="L47" s="428">
        <f t="shared" si="9"/>
        <v>1.8347941742600107</v>
      </c>
      <c r="M47" s="428">
        <f t="shared" si="9"/>
        <v>5.4267280192318825</v>
      </c>
      <c r="N47" s="430">
        <v>100</v>
      </c>
    </row>
    <row r="48" spans="1:14" x14ac:dyDescent="0.3">
      <c r="A48" s="15" t="s">
        <v>284</v>
      </c>
      <c r="B48" s="11"/>
      <c r="C48" s="423" t="s">
        <v>535</v>
      </c>
    </row>
    <row r="49" spans="1:14" ht="14.4" thickBot="1" x14ac:dyDescent="0.35">
      <c r="A49" s="15"/>
      <c r="B49" s="11"/>
    </row>
    <row r="50" spans="1:14" ht="14.4" thickBot="1" x14ac:dyDescent="0.35">
      <c r="A50" s="782" t="s">
        <v>567</v>
      </c>
      <c r="B50" s="783"/>
      <c r="C50" s="783"/>
      <c r="D50" s="783"/>
      <c r="E50" s="783"/>
      <c r="F50" s="783"/>
      <c r="G50" s="783"/>
      <c r="H50" s="783"/>
      <c r="I50" s="783"/>
      <c r="J50" s="783"/>
      <c r="K50" s="783"/>
      <c r="L50" s="783"/>
      <c r="M50" s="784"/>
      <c r="N50" s="18"/>
    </row>
    <row r="51" spans="1:14" ht="27" customHeight="1" thickBot="1" x14ac:dyDescent="0.35">
      <c r="A51" s="594" t="s">
        <v>15</v>
      </c>
      <c r="B51" s="600" t="s">
        <v>442</v>
      </c>
      <c r="C51" s="600" t="s">
        <v>102</v>
      </c>
      <c r="D51" s="600" t="s">
        <v>103</v>
      </c>
      <c r="E51" s="604" t="s">
        <v>546</v>
      </c>
      <c r="F51" s="600" t="s">
        <v>411</v>
      </c>
      <c r="G51" s="600" t="s">
        <v>168</v>
      </c>
      <c r="H51" s="600" t="s">
        <v>542</v>
      </c>
      <c r="I51" s="602" t="s">
        <v>451</v>
      </c>
      <c r="J51" s="602" t="s">
        <v>386</v>
      </c>
      <c r="K51" s="600" t="s">
        <v>543</v>
      </c>
      <c r="L51" s="67" t="s">
        <v>236</v>
      </c>
      <c r="M51" s="598" t="s">
        <v>1</v>
      </c>
    </row>
    <row r="52" spans="1:14" x14ac:dyDescent="0.3">
      <c r="A52" s="42" t="s">
        <v>219</v>
      </c>
      <c r="B52" s="245">
        <v>0</v>
      </c>
      <c r="C52" s="245">
        <v>0</v>
      </c>
      <c r="D52" s="245">
        <v>0</v>
      </c>
      <c r="E52" s="245">
        <v>0</v>
      </c>
      <c r="F52" s="245">
        <v>0</v>
      </c>
      <c r="G52" s="245">
        <v>0</v>
      </c>
      <c r="H52" s="245">
        <v>0</v>
      </c>
      <c r="I52" s="245">
        <v>0</v>
      </c>
      <c r="J52" s="245">
        <v>0</v>
      </c>
      <c r="K52" s="245">
        <v>0</v>
      </c>
      <c r="L52" s="264">
        <v>0</v>
      </c>
      <c r="M52" s="534">
        <f t="shared" ref="M52:M66" si="10">SUM(B52:L52)</f>
        <v>0</v>
      </c>
    </row>
    <row r="53" spans="1:14" x14ac:dyDescent="0.3">
      <c r="A53" s="44" t="s">
        <v>220</v>
      </c>
      <c r="B53" s="238">
        <v>0</v>
      </c>
      <c r="C53" s="238">
        <v>0</v>
      </c>
      <c r="D53" s="238">
        <v>0</v>
      </c>
      <c r="E53" s="238">
        <v>0</v>
      </c>
      <c r="F53" s="238">
        <v>0</v>
      </c>
      <c r="G53" s="238">
        <v>0</v>
      </c>
      <c r="H53" s="238">
        <v>0</v>
      </c>
      <c r="I53" s="238">
        <v>0</v>
      </c>
      <c r="J53" s="238">
        <v>0</v>
      </c>
      <c r="K53" s="238">
        <v>0</v>
      </c>
      <c r="L53" s="260">
        <v>0</v>
      </c>
      <c r="M53" s="532">
        <f t="shared" si="10"/>
        <v>0</v>
      </c>
    </row>
    <row r="54" spans="1:14" x14ac:dyDescent="0.3">
      <c r="A54" s="44" t="s">
        <v>221</v>
      </c>
      <c r="B54" s="238">
        <v>0</v>
      </c>
      <c r="C54" s="238">
        <v>0</v>
      </c>
      <c r="D54" s="238">
        <v>0</v>
      </c>
      <c r="E54" s="238">
        <v>0</v>
      </c>
      <c r="F54" s="238">
        <v>0</v>
      </c>
      <c r="G54" s="238">
        <v>0</v>
      </c>
      <c r="H54" s="238">
        <v>0</v>
      </c>
      <c r="I54" s="238">
        <v>0</v>
      </c>
      <c r="J54" s="238">
        <v>0</v>
      </c>
      <c r="K54" s="238">
        <v>0</v>
      </c>
      <c r="L54" s="260">
        <v>0</v>
      </c>
      <c r="M54" s="532">
        <f t="shared" si="10"/>
        <v>0</v>
      </c>
    </row>
    <row r="55" spans="1:14" x14ac:dyDescent="0.3">
      <c r="A55" s="44" t="s">
        <v>222</v>
      </c>
      <c r="B55" s="238">
        <v>0</v>
      </c>
      <c r="C55" s="238">
        <v>0</v>
      </c>
      <c r="D55" s="238">
        <v>0</v>
      </c>
      <c r="E55" s="238">
        <v>0</v>
      </c>
      <c r="F55" s="238">
        <v>0</v>
      </c>
      <c r="G55" s="238">
        <v>0</v>
      </c>
      <c r="H55" s="238">
        <v>0</v>
      </c>
      <c r="I55" s="238">
        <v>0</v>
      </c>
      <c r="J55" s="238">
        <v>0</v>
      </c>
      <c r="K55" s="238">
        <v>0</v>
      </c>
      <c r="L55" s="260">
        <v>0</v>
      </c>
      <c r="M55" s="532">
        <f t="shared" si="10"/>
        <v>0</v>
      </c>
    </row>
    <row r="56" spans="1:14" x14ac:dyDescent="0.3">
      <c r="A56" s="44" t="s">
        <v>223</v>
      </c>
      <c r="B56" s="238">
        <v>0</v>
      </c>
      <c r="C56" s="238">
        <v>27.89</v>
      </c>
      <c r="D56" s="238">
        <v>0</v>
      </c>
      <c r="E56" s="238">
        <v>0</v>
      </c>
      <c r="F56" s="238">
        <v>0</v>
      </c>
      <c r="G56" s="238">
        <v>0</v>
      </c>
      <c r="H56" s="238">
        <v>0</v>
      </c>
      <c r="I56" s="238">
        <v>0</v>
      </c>
      <c r="J56" s="238">
        <v>0</v>
      </c>
      <c r="K56" s="238">
        <v>0</v>
      </c>
      <c r="L56" s="260">
        <v>0</v>
      </c>
      <c r="M56" s="265">
        <f t="shared" si="10"/>
        <v>27.89</v>
      </c>
    </row>
    <row r="57" spans="1:14" x14ac:dyDescent="0.3">
      <c r="A57" s="44" t="s">
        <v>224</v>
      </c>
      <c r="B57" s="238">
        <v>0</v>
      </c>
      <c r="C57" s="238">
        <v>835.83</v>
      </c>
      <c r="D57" s="238">
        <v>0</v>
      </c>
      <c r="E57" s="238">
        <v>0</v>
      </c>
      <c r="F57" s="238">
        <v>1.03</v>
      </c>
      <c r="G57" s="238">
        <v>228.44</v>
      </c>
      <c r="H57" s="238">
        <v>0</v>
      </c>
      <c r="I57" s="238">
        <v>5.13</v>
      </c>
      <c r="J57" s="238">
        <v>0</v>
      </c>
      <c r="K57" s="238">
        <v>0</v>
      </c>
      <c r="L57" s="260">
        <v>0</v>
      </c>
      <c r="M57" s="265">
        <f t="shared" si="10"/>
        <v>1070.43</v>
      </c>
    </row>
    <row r="58" spans="1:14" x14ac:dyDescent="0.3">
      <c r="A58" s="44" t="s">
        <v>225</v>
      </c>
      <c r="B58" s="238">
        <v>0</v>
      </c>
      <c r="C58" s="238">
        <v>99.77</v>
      </c>
      <c r="D58" s="238">
        <v>0</v>
      </c>
      <c r="E58" s="238">
        <v>0</v>
      </c>
      <c r="F58" s="238">
        <v>0</v>
      </c>
      <c r="G58" s="238">
        <v>0</v>
      </c>
      <c r="H58" s="238">
        <v>0</v>
      </c>
      <c r="I58" s="238">
        <v>6.6</v>
      </c>
      <c r="J58" s="238">
        <v>0</v>
      </c>
      <c r="K58" s="238">
        <v>2</v>
      </c>
      <c r="L58" s="260">
        <v>0</v>
      </c>
      <c r="M58" s="265">
        <f t="shared" si="10"/>
        <v>108.36999999999999</v>
      </c>
    </row>
    <row r="59" spans="1:14" x14ac:dyDescent="0.3">
      <c r="A59" s="44" t="s">
        <v>226</v>
      </c>
      <c r="B59" s="238">
        <v>0</v>
      </c>
      <c r="C59" s="238">
        <v>971.63</v>
      </c>
      <c r="D59" s="238">
        <v>0</v>
      </c>
      <c r="E59" s="238">
        <v>0</v>
      </c>
      <c r="F59" s="238">
        <v>0</v>
      </c>
      <c r="G59" s="238">
        <v>1201.4100000000001</v>
      </c>
      <c r="H59" s="238">
        <v>0</v>
      </c>
      <c r="I59" s="238">
        <v>0</v>
      </c>
      <c r="J59" s="238">
        <v>0</v>
      </c>
      <c r="K59" s="238">
        <v>0</v>
      </c>
      <c r="L59" s="260">
        <v>0.7</v>
      </c>
      <c r="M59" s="265">
        <f t="shared" si="10"/>
        <v>2173.7399999999998</v>
      </c>
    </row>
    <row r="60" spans="1:14" x14ac:dyDescent="0.3">
      <c r="A60" s="44" t="s">
        <v>227</v>
      </c>
      <c r="B60" s="238">
        <v>0</v>
      </c>
      <c r="C60" s="238">
        <v>925.11</v>
      </c>
      <c r="D60" s="238">
        <v>0</v>
      </c>
      <c r="E60" s="238">
        <v>86.26</v>
      </c>
      <c r="F60" s="238">
        <v>0</v>
      </c>
      <c r="G60" s="238">
        <v>15908.34</v>
      </c>
      <c r="H60" s="238">
        <v>0</v>
      </c>
      <c r="I60" s="238">
        <v>0</v>
      </c>
      <c r="J60" s="238">
        <v>0</v>
      </c>
      <c r="K60" s="238">
        <v>0</v>
      </c>
      <c r="L60" s="260">
        <v>6.65</v>
      </c>
      <c r="M60" s="265">
        <f t="shared" si="10"/>
        <v>16926.36</v>
      </c>
    </row>
    <row r="61" spans="1:14" x14ac:dyDescent="0.3">
      <c r="A61" s="44" t="s">
        <v>228</v>
      </c>
      <c r="B61" s="238">
        <v>4.05</v>
      </c>
      <c r="C61" s="238">
        <v>15528.33</v>
      </c>
      <c r="D61" s="238">
        <v>5662.65</v>
      </c>
      <c r="E61" s="238">
        <v>1774.49</v>
      </c>
      <c r="F61" s="238">
        <v>48.85</v>
      </c>
      <c r="G61" s="238">
        <v>23186.47</v>
      </c>
      <c r="H61" s="238">
        <v>0</v>
      </c>
      <c r="I61" s="238">
        <v>2.0099999999999998</v>
      </c>
      <c r="J61" s="238">
        <v>0.84</v>
      </c>
      <c r="K61" s="238">
        <v>0</v>
      </c>
      <c r="L61" s="260">
        <v>28.51</v>
      </c>
      <c r="M61" s="532">
        <f t="shared" si="10"/>
        <v>46236.2</v>
      </c>
    </row>
    <row r="62" spans="1:14" x14ac:dyDescent="0.3">
      <c r="A62" s="44" t="s">
        <v>229</v>
      </c>
      <c r="B62" s="238">
        <v>30.06</v>
      </c>
      <c r="C62" s="238">
        <v>6054.34</v>
      </c>
      <c r="D62" s="238">
        <v>3975.8</v>
      </c>
      <c r="E62" s="238">
        <v>925.23</v>
      </c>
      <c r="F62" s="238">
        <v>0</v>
      </c>
      <c r="G62" s="238">
        <v>10310.209999999999</v>
      </c>
      <c r="H62" s="238">
        <v>56.47</v>
      </c>
      <c r="I62" s="238">
        <v>0</v>
      </c>
      <c r="J62" s="238">
        <v>35.049999999999997</v>
      </c>
      <c r="K62" s="238">
        <v>0</v>
      </c>
      <c r="L62" s="260">
        <v>0</v>
      </c>
      <c r="M62" s="532">
        <f t="shared" si="10"/>
        <v>21387.16</v>
      </c>
    </row>
    <row r="63" spans="1:14" x14ac:dyDescent="0.3">
      <c r="A63" s="44" t="s">
        <v>230</v>
      </c>
      <c r="B63" s="238">
        <v>16.29</v>
      </c>
      <c r="C63" s="238">
        <v>428.67</v>
      </c>
      <c r="D63" s="238">
        <v>2784.04</v>
      </c>
      <c r="E63" s="238">
        <v>164.73</v>
      </c>
      <c r="F63" s="238">
        <v>38.549999999999997</v>
      </c>
      <c r="G63" s="238">
        <v>2130.9299999999998</v>
      </c>
      <c r="H63" s="238">
        <v>112.8</v>
      </c>
      <c r="I63" s="238">
        <v>0</v>
      </c>
      <c r="J63" s="238">
        <v>0.9</v>
      </c>
      <c r="K63" s="238">
        <v>40.93</v>
      </c>
      <c r="L63" s="260">
        <v>9.7799999999999994</v>
      </c>
      <c r="M63" s="265">
        <f t="shared" si="10"/>
        <v>5727.62</v>
      </c>
    </row>
    <row r="64" spans="1:14" x14ac:dyDescent="0.3">
      <c r="A64" s="44" t="s">
        <v>231</v>
      </c>
      <c r="B64" s="238">
        <v>0</v>
      </c>
      <c r="C64" s="238">
        <v>895.26</v>
      </c>
      <c r="D64" s="238">
        <v>853.7</v>
      </c>
      <c r="E64" s="260">
        <v>0</v>
      </c>
      <c r="F64" s="260">
        <v>0</v>
      </c>
      <c r="G64" s="238">
        <v>619.85</v>
      </c>
      <c r="H64" s="238">
        <v>16.649999999999999</v>
      </c>
      <c r="I64" s="238">
        <v>0</v>
      </c>
      <c r="J64" s="238">
        <v>0</v>
      </c>
      <c r="K64" s="238">
        <v>0</v>
      </c>
      <c r="L64" s="260">
        <v>0</v>
      </c>
      <c r="M64" s="265">
        <f t="shared" si="10"/>
        <v>2385.46</v>
      </c>
    </row>
    <row r="65" spans="1:13" x14ac:dyDescent="0.3">
      <c r="A65" s="44" t="s">
        <v>232</v>
      </c>
      <c r="B65" s="238">
        <v>0</v>
      </c>
      <c r="C65" s="238">
        <v>0</v>
      </c>
      <c r="D65" s="238">
        <v>0</v>
      </c>
      <c r="E65" s="238">
        <v>0</v>
      </c>
      <c r="F65" s="238">
        <v>0</v>
      </c>
      <c r="G65" s="238">
        <v>0</v>
      </c>
      <c r="H65" s="238">
        <v>0</v>
      </c>
      <c r="I65" s="238">
        <v>0</v>
      </c>
      <c r="J65" s="238">
        <v>0</v>
      </c>
      <c r="K65" s="238">
        <v>0</v>
      </c>
      <c r="L65" s="260">
        <v>0</v>
      </c>
      <c r="M65" s="532">
        <f t="shared" si="10"/>
        <v>0</v>
      </c>
    </row>
    <row r="66" spans="1:13" ht="14.4" thickBot="1" x14ac:dyDescent="0.35">
      <c r="A66" s="46" t="s">
        <v>233</v>
      </c>
      <c r="B66" s="257">
        <v>0</v>
      </c>
      <c r="C66" s="257">
        <v>0</v>
      </c>
      <c r="D66" s="257">
        <v>0</v>
      </c>
      <c r="E66" s="257">
        <v>0</v>
      </c>
      <c r="F66" s="257">
        <v>0</v>
      </c>
      <c r="G66" s="257">
        <v>0</v>
      </c>
      <c r="H66" s="257">
        <v>0</v>
      </c>
      <c r="I66" s="257">
        <v>0</v>
      </c>
      <c r="J66" s="257">
        <v>0</v>
      </c>
      <c r="K66" s="257">
        <v>0</v>
      </c>
      <c r="L66" s="257">
        <v>0</v>
      </c>
      <c r="M66" s="533">
        <f t="shared" si="10"/>
        <v>0</v>
      </c>
    </row>
    <row r="67" spans="1:13" ht="14.4" thickBot="1" x14ac:dyDescent="0.35">
      <c r="A67" s="601" t="s">
        <v>1</v>
      </c>
      <c r="B67" s="250">
        <f t="shared" ref="B67:H67" si="11">SUM(B52:B66)</f>
        <v>50.4</v>
      </c>
      <c r="C67" s="250">
        <f t="shared" si="11"/>
        <v>25766.829999999998</v>
      </c>
      <c r="D67" s="250">
        <f t="shared" si="11"/>
        <v>13276.190000000002</v>
      </c>
      <c r="E67" s="250">
        <f t="shared" ref="E67" si="12">SUM(E52:E66)</f>
        <v>2950.71</v>
      </c>
      <c r="F67" s="250">
        <f t="shared" si="11"/>
        <v>88.43</v>
      </c>
      <c r="G67" s="250">
        <f t="shared" si="11"/>
        <v>53585.65</v>
      </c>
      <c r="H67" s="250">
        <f t="shared" si="11"/>
        <v>185.92</v>
      </c>
      <c r="I67" s="250">
        <f t="shared" ref="I67" si="13">SUM(I52:I66)</f>
        <v>13.74</v>
      </c>
      <c r="J67" s="250">
        <f t="shared" ref="J67" si="14">SUM(J52:J66)</f>
        <v>36.79</v>
      </c>
      <c r="K67" s="250">
        <f>SUM(K52:K66)</f>
        <v>42.93</v>
      </c>
      <c r="L67" s="267">
        <f>SUM(L52:L66)</f>
        <v>45.64</v>
      </c>
      <c r="M67" s="253">
        <f>SUM(M52:M66)</f>
        <v>96043.23</v>
      </c>
    </row>
    <row r="68" spans="1:13" x14ac:dyDescent="0.3">
      <c r="A68" s="427" t="s">
        <v>283</v>
      </c>
      <c r="B68" s="428">
        <f>B67*100/$M67</f>
        <v>5.2476369234978879E-2</v>
      </c>
      <c r="C68" s="428">
        <f>C67*100/$M67</f>
        <v>26.828366767756563</v>
      </c>
      <c r="D68" s="428">
        <f t="shared" ref="D68:L68" si="15">D67*100/$M67</f>
        <v>13.823139850669332</v>
      </c>
      <c r="E68" s="428">
        <f t="shared" si="15"/>
        <v>3.072272767169534</v>
      </c>
      <c r="F68" s="428">
        <f t="shared" si="15"/>
        <v>9.2073121655737736E-2</v>
      </c>
      <c r="G68" s="428">
        <f t="shared" si="15"/>
        <v>55.793261013816384</v>
      </c>
      <c r="H68" s="428">
        <f>H67*100/$M67</f>
        <v>0.1935794954001443</v>
      </c>
      <c r="I68" s="428">
        <f>I67*100/$M67</f>
        <v>1.4306057803345432E-2</v>
      </c>
      <c r="J68" s="428">
        <f t="shared" si="15"/>
        <v>3.830566714593002E-2</v>
      </c>
      <c r="K68" s="428">
        <f t="shared" si="15"/>
        <v>4.4698621651937366E-2</v>
      </c>
      <c r="L68" s="428">
        <f t="shared" si="15"/>
        <v>4.7520267696119757E-2</v>
      </c>
      <c r="M68" s="430">
        <v>100</v>
      </c>
    </row>
    <row r="69" spans="1:13" x14ac:dyDescent="0.3">
      <c r="A69" s="15" t="s">
        <v>284</v>
      </c>
      <c r="B69" s="11"/>
      <c r="J69" s="17"/>
      <c r="K69" s="17"/>
    </row>
    <row r="70" spans="1:13" ht="14.4" thickBot="1" x14ac:dyDescent="0.35">
      <c r="A70" s="15"/>
      <c r="B70" s="11"/>
      <c r="J70" s="17"/>
      <c r="K70" s="17"/>
    </row>
    <row r="71" spans="1:13" ht="26.25" customHeight="1" thickBot="1" x14ac:dyDescent="0.35">
      <c r="A71" s="792" t="s">
        <v>568</v>
      </c>
      <c r="B71" s="793"/>
      <c r="C71" s="833"/>
    </row>
    <row r="72" spans="1:13" ht="14.4" thickBot="1" x14ac:dyDescent="0.35">
      <c r="A72" s="596" t="s">
        <v>31</v>
      </c>
      <c r="B72" s="597"/>
      <c r="C72" s="133" t="s">
        <v>240</v>
      </c>
    </row>
    <row r="73" spans="1:13" ht="12.75" customHeight="1" x14ac:dyDescent="0.3">
      <c r="A73" s="844" t="s">
        <v>64</v>
      </c>
      <c r="B73" s="845"/>
      <c r="C73" s="268">
        <v>28.44</v>
      </c>
    </row>
    <row r="74" spans="1:13" x14ac:dyDescent="0.3">
      <c r="A74" s="836" t="s">
        <v>450</v>
      </c>
      <c r="B74" s="837"/>
      <c r="C74" s="269">
        <v>17.04</v>
      </c>
    </row>
    <row r="75" spans="1:13" ht="12.75" customHeight="1" x14ac:dyDescent="0.3">
      <c r="A75" s="836" t="s">
        <v>238</v>
      </c>
      <c r="B75" s="837"/>
      <c r="C75" s="269">
        <v>41.88</v>
      </c>
    </row>
    <row r="76" spans="1:13" ht="12.75" customHeight="1" x14ac:dyDescent="0.3">
      <c r="A76" s="836" t="s">
        <v>102</v>
      </c>
      <c r="B76" s="837"/>
      <c r="C76" s="269">
        <v>26245.43</v>
      </c>
    </row>
    <row r="77" spans="1:13" ht="12.75" customHeight="1" x14ac:dyDescent="0.3">
      <c r="A77" s="836" t="s">
        <v>546</v>
      </c>
      <c r="B77" s="837"/>
      <c r="C77" s="269">
        <v>2950.71</v>
      </c>
    </row>
    <row r="78" spans="1:13" ht="12.75" customHeight="1" x14ac:dyDescent="0.3">
      <c r="A78" s="836" t="s">
        <v>103</v>
      </c>
      <c r="B78" s="837"/>
      <c r="C78" s="269">
        <v>13495.14</v>
      </c>
    </row>
    <row r="79" spans="1:13" ht="12.75" customHeight="1" x14ac:dyDescent="0.3">
      <c r="A79" s="836" t="s">
        <v>411</v>
      </c>
      <c r="B79" s="837"/>
      <c r="C79" s="269">
        <v>97.83</v>
      </c>
    </row>
    <row r="80" spans="1:13" x14ac:dyDescent="0.3">
      <c r="A80" s="836" t="s">
        <v>466</v>
      </c>
      <c r="B80" s="837"/>
      <c r="C80" s="269">
        <v>54897.4</v>
      </c>
    </row>
    <row r="81" spans="1:3" x14ac:dyDescent="0.3">
      <c r="A81" s="836" t="s">
        <v>542</v>
      </c>
      <c r="B81" s="837"/>
      <c r="C81" s="269">
        <v>206.32</v>
      </c>
    </row>
    <row r="82" spans="1:3" x14ac:dyDescent="0.3">
      <c r="A82" s="836" t="s">
        <v>534</v>
      </c>
      <c r="B82" s="837"/>
      <c r="C82" s="269">
        <v>101.69</v>
      </c>
    </row>
    <row r="83" spans="1:3" x14ac:dyDescent="0.3">
      <c r="A83" s="836" t="s">
        <v>442</v>
      </c>
      <c r="B83" s="837"/>
      <c r="C83" s="270">
        <v>81.17</v>
      </c>
    </row>
    <row r="84" spans="1:3" x14ac:dyDescent="0.3">
      <c r="A84" s="836" t="s">
        <v>386</v>
      </c>
      <c r="B84" s="837"/>
      <c r="C84" s="270">
        <v>81.209999999999994</v>
      </c>
    </row>
    <row r="85" spans="1:3" ht="13.5" customHeight="1" thickBot="1" x14ac:dyDescent="0.35">
      <c r="A85" s="871" t="s">
        <v>236</v>
      </c>
      <c r="B85" s="872"/>
      <c r="C85" s="270">
        <v>219.95</v>
      </c>
    </row>
    <row r="86" spans="1:3" ht="14.4" thickBot="1" x14ac:dyDescent="0.35">
      <c r="A86" s="813" t="s">
        <v>237</v>
      </c>
      <c r="B86" s="820"/>
      <c r="C86" s="253">
        <f>SUM(C73:C85)</f>
        <v>98464.21</v>
      </c>
    </row>
    <row r="87" spans="1:3" x14ac:dyDescent="0.3">
      <c r="A87" s="15" t="s">
        <v>284</v>
      </c>
      <c r="B87" s="11"/>
      <c r="C87" s="423" t="s">
        <v>535</v>
      </c>
    </row>
  </sheetData>
  <mergeCells count="19">
    <mergeCell ref="A86:B86"/>
    <mergeCell ref="A74:B74"/>
    <mergeCell ref="A75:B75"/>
    <mergeCell ref="A76:B76"/>
    <mergeCell ref="A78:B78"/>
    <mergeCell ref="A79:B79"/>
    <mergeCell ref="A80:B80"/>
    <mergeCell ref="A81:B81"/>
    <mergeCell ref="A82:B82"/>
    <mergeCell ref="A83:B83"/>
    <mergeCell ref="A84:B84"/>
    <mergeCell ref="A85:B85"/>
    <mergeCell ref="A77:B77"/>
    <mergeCell ref="A73:B73"/>
    <mergeCell ref="A2:F2"/>
    <mergeCell ref="H2:M2"/>
    <mergeCell ref="A29:N29"/>
    <mergeCell ref="A71:C71"/>
    <mergeCell ref="A50:M50"/>
  </mergeCells>
  <pageMargins left="0.75" right="0.75" top="1" bottom="1" header="0" footer="0"/>
  <pageSetup scale="66"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87"/>
  <sheetViews>
    <sheetView workbookViewId="0">
      <selection activeCell="K14" sqref="K14"/>
    </sheetView>
  </sheetViews>
  <sheetFormatPr baseColWidth="10" defaultRowHeight="13.2" x14ac:dyDescent="0.25"/>
  <cols>
    <col min="3" max="3" width="13.88671875" bestFit="1" customWidth="1"/>
    <col min="4" max="4" width="15.109375" customWidth="1"/>
    <col min="5" max="5" width="13.5546875" customWidth="1"/>
    <col min="6" max="6" width="18.6640625" customWidth="1"/>
    <col min="7" max="7" width="15.44140625" customWidth="1"/>
    <col min="8" max="8" width="14.6640625" customWidth="1"/>
    <col min="9" max="9" width="12.5546875" bestFit="1" customWidth="1"/>
    <col min="10" max="10" width="13.6640625" bestFit="1" customWidth="1"/>
    <col min="11" max="11" width="18.6640625" customWidth="1"/>
    <col min="12" max="12" width="14.5546875" bestFit="1" customWidth="1"/>
    <col min="13" max="13" width="20.109375" customWidth="1"/>
    <col min="14" max="14" width="14.44140625" bestFit="1" customWidth="1"/>
  </cols>
  <sheetData>
    <row r="1" spans="1:13" ht="13.8" thickBot="1" x14ac:dyDescent="0.3"/>
    <row r="2" spans="1:13" ht="13.8" thickBot="1" x14ac:dyDescent="0.3">
      <c r="A2" s="875" t="s">
        <v>583</v>
      </c>
      <c r="B2" s="876"/>
      <c r="C2" s="876"/>
      <c r="D2" s="876"/>
      <c r="E2" s="876"/>
      <c r="F2" s="877"/>
      <c r="H2" s="875" t="s">
        <v>584</v>
      </c>
      <c r="I2" s="876"/>
      <c r="J2" s="876"/>
      <c r="K2" s="876"/>
      <c r="L2" s="876"/>
      <c r="M2" s="877"/>
    </row>
    <row r="3" spans="1:13" ht="24.6" thickBot="1" x14ac:dyDescent="0.3">
      <c r="A3" s="620" t="s">
        <v>15</v>
      </c>
      <c r="B3" s="621" t="s">
        <v>270</v>
      </c>
      <c r="C3" s="621" t="s">
        <v>506</v>
      </c>
      <c r="D3" s="622" t="s">
        <v>585</v>
      </c>
      <c r="E3" s="623" t="s">
        <v>237</v>
      </c>
      <c r="F3" s="624" t="s">
        <v>283</v>
      </c>
      <c r="H3" s="625" t="s">
        <v>15</v>
      </c>
      <c r="I3" s="621" t="s">
        <v>3</v>
      </c>
      <c r="J3" s="621" t="s">
        <v>509</v>
      </c>
      <c r="K3" s="626" t="s">
        <v>585</v>
      </c>
      <c r="L3" s="627" t="s">
        <v>1</v>
      </c>
      <c r="M3" s="624" t="s">
        <v>283</v>
      </c>
    </row>
    <row r="4" spans="1:13" ht="14.4" thickBot="1" x14ac:dyDescent="0.3">
      <c r="A4" s="628" t="s">
        <v>219</v>
      </c>
      <c r="B4" s="629">
        <v>12.13</v>
      </c>
      <c r="C4" s="732">
        <v>0</v>
      </c>
      <c r="D4" s="733">
        <v>0</v>
      </c>
      <c r="E4" s="735">
        <f>SUM(B4:D4)</f>
        <v>12.13</v>
      </c>
      <c r="F4" s="633">
        <f t="shared" ref="F4:F18" si="0">E4*100/E$19</f>
        <v>0.71912164004790191</v>
      </c>
      <c r="H4" s="634" t="s">
        <v>219</v>
      </c>
      <c r="I4" s="733">
        <v>0</v>
      </c>
      <c r="J4" s="295">
        <v>0</v>
      </c>
      <c r="K4" s="295">
        <v>0</v>
      </c>
      <c r="L4" s="636">
        <f t="shared" ref="L4:L18" si="1">SUM(I4:K4)</f>
        <v>0</v>
      </c>
      <c r="M4" s="740">
        <f t="shared" ref="M4" si="2">L4*100/L$19</f>
        <v>0</v>
      </c>
    </row>
    <row r="5" spans="1:13" ht="14.4" thickBot="1" x14ac:dyDescent="0.3">
      <c r="A5" s="638" t="s">
        <v>220</v>
      </c>
      <c r="B5" s="639">
        <v>5.04</v>
      </c>
      <c r="C5" s="295">
        <v>0</v>
      </c>
      <c r="D5" s="734">
        <v>0</v>
      </c>
      <c r="E5" s="735">
        <f t="shared" ref="E5:E17" si="3">SUM(B5:D5)</f>
        <v>5.04</v>
      </c>
      <c r="F5" s="633">
        <f t="shared" si="0"/>
        <v>0.29879415217159322</v>
      </c>
      <c r="H5" s="642" t="s">
        <v>220</v>
      </c>
      <c r="I5" s="295">
        <v>0</v>
      </c>
      <c r="J5" s="295">
        <v>0</v>
      </c>
      <c r="K5" s="295">
        <v>0</v>
      </c>
      <c r="L5" s="636">
        <f t="shared" si="1"/>
        <v>0</v>
      </c>
      <c r="M5" s="741">
        <f t="shared" ref="M5:M18" si="4">+L5*100/$L$19</f>
        <v>0</v>
      </c>
    </row>
    <row r="6" spans="1:13" ht="14.4" thickBot="1" x14ac:dyDescent="0.3">
      <c r="A6" s="638" t="s">
        <v>221</v>
      </c>
      <c r="B6" s="639">
        <v>20.6</v>
      </c>
      <c r="C6" s="295">
        <v>0</v>
      </c>
      <c r="D6" s="734">
        <v>0</v>
      </c>
      <c r="E6" s="735">
        <f t="shared" si="3"/>
        <v>20.6</v>
      </c>
      <c r="F6" s="633">
        <f t="shared" si="0"/>
        <v>1.2212618124473851</v>
      </c>
      <c r="H6" s="642" t="s">
        <v>221</v>
      </c>
      <c r="I6" s="295">
        <v>0</v>
      </c>
      <c r="J6" s="295">
        <v>0</v>
      </c>
      <c r="K6" s="295">
        <v>0</v>
      </c>
      <c r="L6" s="636">
        <f t="shared" si="1"/>
        <v>0</v>
      </c>
      <c r="M6" s="742">
        <f t="shared" si="4"/>
        <v>0</v>
      </c>
    </row>
    <row r="7" spans="1:13" ht="14.4" thickBot="1" x14ac:dyDescent="0.3">
      <c r="A7" s="638" t="s">
        <v>222</v>
      </c>
      <c r="B7" s="639">
        <v>11.15</v>
      </c>
      <c r="C7" s="295">
        <v>0</v>
      </c>
      <c r="D7" s="734">
        <v>0</v>
      </c>
      <c r="E7" s="735">
        <f t="shared" si="3"/>
        <v>11.15</v>
      </c>
      <c r="F7" s="633">
        <f t="shared" si="0"/>
        <v>0.66102277712564772</v>
      </c>
      <c r="H7" s="642" t="s">
        <v>222</v>
      </c>
      <c r="I7" s="737">
        <v>0</v>
      </c>
      <c r="J7" s="295">
        <v>0</v>
      </c>
      <c r="K7" s="295">
        <v>0</v>
      </c>
      <c r="L7" s="636">
        <f t="shared" si="1"/>
        <v>0</v>
      </c>
      <c r="M7" s="738">
        <f t="shared" si="4"/>
        <v>0</v>
      </c>
    </row>
    <row r="8" spans="1:13" ht="14.4" thickBot="1" x14ac:dyDescent="0.3">
      <c r="A8" s="638" t="s">
        <v>223</v>
      </c>
      <c r="B8" s="639">
        <v>38.700000000000003</v>
      </c>
      <c r="C8" s="295">
        <v>0</v>
      </c>
      <c r="D8" s="734">
        <v>0</v>
      </c>
      <c r="E8" s="735">
        <f t="shared" si="3"/>
        <v>38.700000000000003</v>
      </c>
      <c r="F8" s="633">
        <f t="shared" si="0"/>
        <v>2.2943122398890194</v>
      </c>
      <c r="H8" s="642" t="s">
        <v>223</v>
      </c>
      <c r="I8" s="635">
        <v>7.87</v>
      </c>
      <c r="J8" s="635">
        <v>4.68</v>
      </c>
      <c r="K8" s="295">
        <v>0</v>
      </c>
      <c r="L8" s="636">
        <f t="shared" si="1"/>
        <v>12.55</v>
      </c>
      <c r="M8" s="633">
        <f t="shared" si="4"/>
        <v>1.5283224329236941E-2</v>
      </c>
    </row>
    <row r="9" spans="1:13" ht="14.4" thickBot="1" x14ac:dyDescent="0.3">
      <c r="A9" s="638" t="s">
        <v>224</v>
      </c>
      <c r="B9" s="639">
        <v>3.54</v>
      </c>
      <c r="C9" s="639">
        <v>4.13</v>
      </c>
      <c r="D9" s="295">
        <v>0</v>
      </c>
      <c r="E9" s="735">
        <f t="shared" si="3"/>
        <v>7.67</v>
      </c>
      <c r="F9" s="633">
        <f t="shared" si="0"/>
        <v>0.45471252919764288</v>
      </c>
      <c r="H9" s="642" t="s">
        <v>224</v>
      </c>
      <c r="I9" s="643">
        <v>13</v>
      </c>
      <c r="J9" s="643">
        <v>141.72</v>
      </c>
      <c r="K9" s="295">
        <v>0</v>
      </c>
      <c r="L9" s="636">
        <f t="shared" si="1"/>
        <v>154.72</v>
      </c>
      <c r="M9" s="633">
        <f t="shared" si="4"/>
        <v>0.18841597356330991</v>
      </c>
    </row>
    <row r="10" spans="1:13" ht="14.4" thickBot="1" x14ac:dyDescent="0.3">
      <c r="A10" s="638" t="s">
        <v>225</v>
      </c>
      <c r="B10" s="639">
        <v>16.739999999999998</v>
      </c>
      <c r="C10" s="639">
        <v>19.14</v>
      </c>
      <c r="D10" s="295">
        <v>0</v>
      </c>
      <c r="E10" s="735">
        <f t="shared" si="3"/>
        <v>35.879999999999995</v>
      </c>
      <c r="F10" s="633">
        <f t="shared" si="0"/>
        <v>2.1271297976025325</v>
      </c>
      <c r="H10" s="642" t="s">
        <v>225</v>
      </c>
      <c r="I10" s="644">
        <v>3.2</v>
      </c>
      <c r="J10" s="643">
        <v>445</v>
      </c>
      <c r="K10" s="295">
        <v>0</v>
      </c>
      <c r="L10" s="636">
        <f t="shared" si="1"/>
        <v>448.2</v>
      </c>
      <c r="M10" s="633">
        <f t="shared" si="4"/>
        <v>0.54581204337561728</v>
      </c>
    </row>
    <row r="11" spans="1:13" ht="14.4" thickBot="1" x14ac:dyDescent="0.3">
      <c r="A11" s="638" t="s">
        <v>226</v>
      </c>
      <c r="B11" s="639">
        <v>124.86</v>
      </c>
      <c r="C11" s="639">
        <v>115.93</v>
      </c>
      <c r="D11" s="295">
        <v>0</v>
      </c>
      <c r="E11" s="735">
        <f t="shared" si="3"/>
        <v>240.79000000000002</v>
      </c>
      <c r="F11" s="633">
        <f t="shared" si="0"/>
        <v>14.275127758213877</v>
      </c>
      <c r="H11" s="642" t="s">
        <v>226</v>
      </c>
      <c r="I11" s="643">
        <v>395.3</v>
      </c>
      <c r="J11" s="645">
        <v>1255.23</v>
      </c>
      <c r="K11" s="646">
        <v>299.54000000000002</v>
      </c>
      <c r="L11" s="636">
        <f t="shared" si="1"/>
        <v>1950.07</v>
      </c>
      <c r="M11" s="633">
        <f t="shared" si="4"/>
        <v>2.3747695034035923</v>
      </c>
    </row>
    <row r="12" spans="1:13" ht="13.8" thickBot="1" x14ac:dyDescent="0.3">
      <c r="A12" s="638" t="s">
        <v>227</v>
      </c>
      <c r="B12" s="639">
        <v>200.28</v>
      </c>
      <c r="C12" s="639">
        <v>57.6</v>
      </c>
      <c r="D12" s="647">
        <v>204.28</v>
      </c>
      <c r="E12" s="735">
        <f t="shared" si="3"/>
        <v>462.15999999999997</v>
      </c>
      <c r="F12" s="633">
        <f t="shared" si="0"/>
        <v>27.398949477703081</v>
      </c>
      <c r="H12" s="642" t="s">
        <v>227</v>
      </c>
      <c r="I12" s="643">
        <v>293.85000000000002</v>
      </c>
      <c r="J12" s="645">
        <v>1212.3399999999999</v>
      </c>
      <c r="K12" s="646">
        <v>19736.91</v>
      </c>
      <c r="L12" s="636">
        <f t="shared" si="1"/>
        <v>21243.1</v>
      </c>
      <c r="M12" s="633">
        <f t="shared" si="4"/>
        <v>25.869566752861616</v>
      </c>
    </row>
    <row r="13" spans="1:13" ht="13.8" thickBot="1" x14ac:dyDescent="0.3">
      <c r="A13" s="638" t="s">
        <v>228</v>
      </c>
      <c r="B13" s="639">
        <v>29.85</v>
      </c>
      <c r="C13" s="639">
        <v>47.97</v>
      </c>
      <c r="D13" s="647">
        <v>210.88</v>
      </c>
      <c r="E13" s="735">
        <f t="shared" si="3"/>
        <v>288.7</v>
      </c>
      <c r="F13" s="633">
        <f t="shared" si="0"/>
        <v>17.11545074046408</v>
      </c>
      <c r="H13" s="642" t="s">
        <v>228</v>
      </c>
      <c r="I13" s="643">
        <v>360.93</v>
      </c>
      <c r="J13" s="645">
        <v>1177.27</v>
      </c>
      <c r="K13" s="646">
        <v>35524.080000000002</v>
      </c>
      <c r="L13" s="636">
        <f t="shared" si="1"/>
        <v>37062.28</v>
      </c>
      <c r="M13" s="633">
        <f t="shared" si="4"/>
        <v>45.133955330118859</v>
      </c>
    </row>
    <row r="14" spans="1:13" ht="13.8" thickBot="1" x14ac:dyDescent="0.3">
      <c r="A14" s="638" t="s">
        <v>586</v>
      </c>
      <c r="B14" s="639">
        <v>235.32</v>
      </c>
      <c r="C14" s="639">
        <v>21.7</v>
      </c>
      <c r="D14" s="647">
        <v>56.39</v>
      </c>
      <c r="E14" s="735">
        <f t="shared" si="3"/>
        <v>313.40999999999997</v>
      </c>
      <c r="F14" s="633">
        <f t="shared" si="0"/>
        <v>18.580372069860918</v>
      </c>
      <c r="H14" s="642" t="s">
        <v>586</v>
      </c>
      <c r="I14" s="643">
        <v>587.57000000000005</v>
      </c>
      <c r="J14" s="645">
        <v>225.54</v>
      </c>
      <c r="K14" s="646">
        <v>12827.47</v>
      </c>
      <c r="L14" s="636">
        <f>SUM(I14:K14)</f>
        <v>13640.58</v>
      </c>
      <c r="M14" s="633">
        <f t="shared" si="4"/>
        <v>16.611318256645642</v>
      </c>
    </row>
    <row r="15" spans="1:13" ht="14.4" thickBot="1" x14ac:dyDescent="0.3">
      <c r="A15" s="638" t="s">
        <v>230</v>
      </c>
      <c r="B15" s="639">
        <v>43.15</v>
      </c>
      <c r="C15" s="648">
        <v>6.9</v>
      </c>
      <c r="D15" s="647">
        <v>26.01</v>
      </c>
      <c r="E15" s="735">
        <f t="shared" si="3"/>
        <v>76.06</v>
      </c>
      <c r="F15" s="633">
        <f t="shared" si="0"/>
        <v>4.5091831774149567</v>
      </c>
      <c r="H15" s="642" t="s">
        <v>230</v>
      </c>
      <c r="I15" s="295">
        <v>0</v>
      </c>
      <c r="J15" s="649">
        <v>243.36</v>
      </c>
      <c r="K15" s="646">
        <v>5577.55</v>
      </c>
      <c r="L15" s="636">
        <f t="shared" si="1"/>
        <v>5820.91</v>
      </c>
      <c r="M15" s="633">
        <f t="shared" si="4"/>
        <v>7.0886273569959046</v>
      </c>
    </row>
    <row r="16" spans="1:13" ht="14.4" thickBot="1" x14ac:dyDescent="0.3">
      <c r="A16" s="638" t="s">
        <v>231</v>
      </c>
      <c r="B16" s="639">
        <v>38.79</v>
      </c>
      <c r="C16" s="639">
        <v>78.290000000000006</v>
      </c>
      <c r="D16" s="734">
        <v>0</v>
      </c>
      <c r="E16" s="735">
        <f t="shared" si="3"/>
        <v>117.08000000000001</v>
      </c>
      <c r="F16" s="633">
        <f t="shared" si="0"/>
        <v>6.9410355825893131</v>
      </c>
      <c r="H16" s="642" t="s">
        <v>231</v>
      </c>
      <c r="I16" s="643">
        <v>9.06</v>
      </c>
      <c r="J16" s="643">
        <v>122.86</v>
      </c>
      <c r="K16" s="646">
        <v>1598.58</v>
      </c>
      <c r="L16" s="636">
        <f t="shared" si="1"/>
        <v>1730.5</v>
      </c>
      <c r="M16" s="633">
        <f t="shared" si="4"/>
        <v>2.1073800559158986</v>
      </c>
    </row>
    <row r="17" spans="1:14" ht="14.4" thickBot="1" x14ac:dyDescent="0.3">
      <c r="A17" s="638" t="s">
        <v>587</v>
      </c>
      <c r="B17" s="639">
        <v>1</v>
      </c>
      <c r="C17" s="639">
        <v>23.18</v>
      </c>
      <c r="D17" s="734">
        <v>0</v>
      </c>
      <c r="E17" s="735">
        <f t="shared" si="3"/>
        <v>24.18</v>
      </c>
      <c r="F17" s="633">
        <f t="shared" si="0"/>
        <v>1.4335005157756198</v>
      </c>
      <c r="H17" s="642" t="s">
        <v>587</v>
      </c>
      <c r="I17" s="295">
        <v>0</v>
      </c>
      <c r="J17" s="635">
        <v>1.1599999999999999</v>
      </c>
      <c r="K17" s="635">
        <v>52.11</v>
      </c>
      <c r="L17" s="636">
        <f t="shared" si="1"/>
        <v>53.269999999999996</v>
      </c>
      <c r="M17" s="739">
        <f t="shared" si="4"/>
        <v>6.4871502790314881E-2</v>
      </c>
    </row>
    <row r="18" spans="1:14" ht="14.4" thickBot="1" x14ac:dyDescent="0.3">
      <c r="A18" s="650" t="s">
        <v>233</v>
      </c>
      <c r="B18" s="639">
        <v>7.12</v>
      </c>
      <c r="C18" s="639">
        <v>26.11</v>
      </c>
      <c r="D18" s="734">
        <v>0</v>
      </c>
      <c r="E18" s="735">
        <f>SUM(B18:D18)</f>
        <v>33.229999999999997</v>
      </c>
      <c r="F18" s="633">
        <f t="shared" si="0"/>
        <v>1.9700257294964367</v>
      </c>
      <c r="H18" s="651" t="s">
        <v>233</v>
      </c>
      <c r="I18" s="295">
        <v>0</v>
      </c>
      <c r="J18" s="295">
        <v>0</v>
      </c>
      <c r="K18" s="295">
        <v>0</v>
      </c>
      <c r="L18" s="636">
        <f t="shared" si="1"/>
        <v>0</v>
      </c>
      <c r="M18" s="738">
        <f t="shared" si="4"/>
        <v>0</v>
      </c>
    </row>
    <row r="19" spans="1:14" ht="13.8" thickBot="1" x14ac:dyDescent="0.3">
      <c r="A19" s="652" t="s">
        <v>237</v>
      </c>
      <c r="B19" s="653">
        <f>SUM(B4:B18)</f>
        <v>788.27</v>
      </c>
      <c r="C19" s="653">
        <f>SUM(C4:C18)</f>
        <v>400.95000000000005</v>
      </c>
      <c r="D19" s="654">
        <f>SUM(D4:D18)</f>
        <v>497.55999999999995</v>
      </c>
      <c r="E19" s="736">
        <f>SUM(E4:E18)</f>
        <v>1686.78</v>
      </c>
      <c r="F19" s="656">
        <v>100</v>
      </c>
      <c r="H19" s="657" t="s">
        <v>237</v>
      </c>
      <c r="I19" s="658">
        <f>SUM(I4:I18)</f>
        <v>1670.7800000000002</v>
      </c>
      <c r="J19" s="658">
        <f>SUM(J4:J18)</f>
        <v>4829.1599999999989</v>
      </c>
      <c r="K19" s="659">
        <f>SUM(K4:K18)</f>
        <v>75616.240000000005</v>
      </c>
      <c r="L19" s="660">
        <f>SUM(L4:L18)</f>
        <v>82116.180000000008</v>
      </c>
      <c r="M19" s="656">
        <v>100</v>
      </c>
    </row>
    <row r="20" spans="1:14" ht="13.8" x14ac:dyDescent="0.3">
      <c r="A20" s="662" t="s">
        <v>283</v>
      </c>
      <c r="B20" s="663">
        <f>B19*100/$E19</f>
        <v>46.73223538339321</v>
      </c>
      <c r="C20" s="663">
        <f>C19*100/$E19</f>
        <v>23.770141927222287</v>
      </c>
      <c r="D20" s="663">
        <f>D19*100/$E19</f>
        <v>29.497622689384503</v>
      </c>
      <c r="E20" s="664">
        <v>100</v>
      </c>
      <c r="F20" s="665"/>
      <c r="H20" s="662" t="s">
        <v>283</v>
      </c>
      <c r="I20" s="663">
        <f>I19*100/$L$19</f>
        <v>2.0346538282711157</v>
      </c>
      <c r="J20" s="663">
        <f t="shared" ref="J20:K20" si="5">J19*100/$L$19</f>
        <v>5.8808872989464422</v>
      </c>
      <c r="K20" s="663">
        <f t="shared" si="5"/>
        <v>92.084458872782449</v>
      </c>
      <c r="L20" s="664">
        <v>100</v>
      </c>
      <c r="M20" s="666"/>
    </row>
    <row r="21" spans="1:14" ht="13.8" x14ac:dyDescent="0.3">
      <c r="A21" s="667" t="s">
        <v>284</v>
      </c>
      <c r="B21" s="666"/>
      <c r="C21" s="666"/>
      <c r="D21" s="666"/>
      <c r="E21" s="666"/>
      <c r="F21" s="666"/>
      <c r="H21" s="667" t="s">
        <v>284</v>
      </c>
      <c r="I21" s="668"/>
      <c r="J21" s="666"/>
      <c r="K21" s="666"/>
      <c r="L21" s="666"/>
      <c r="M21" s="666"/>
    </row>
    <row r="22" spans="1:14" ht="13.8" x14ac:dyDescent="0.3">
      <c r="A22" s="669" t="s">
        <v>588</v>
      </c>
      <c r="B22" s="666"/>
      <c r="C22" s="666"/>
      <c r="D22" s="666"/>
      <c r="E22" s="666"/>
      <c r="F22" s="666"/>
    </row>
    <row r="23" spans="1:14" ht="13.8" x14ac:dyDescent="0.3">
      <c r="A23" s="669" t="s">
        <v>589</v>
      </c>
      <c r="B23" s="666"/>
      <c r="C23" s="666"/>
      <c r="D23" s="666"/>
      <c r="E23" s="666"/>
      <c r="F23" s="666"/>
    </row>
    <row r="24" spans="1:14" ht="13.8" x14ac:dyDescent="0.3">
      <c r="A24" s="667" t="s">
        <v>528</v>
      </c>
      <c r="B24" s="666"/>
      <c r="C24" s="666"/>
      <c r="D24" s="666"/>
      <c r="E24" s="666"/>
      <c r="F24" s="666"/>
    </row>
    <row r="25" spans="1:14" ht="13.8" x14ac:dyDescent="0.3">
      <c r="A25" s="667" t="s">
        <v>529</v>
      </c>
      <c r="B25" s="281"/>
      <c r="C25" s="281"/>
      <c r="D25" s="281"/>
      <c r="E25" s="666"/>
      <c r="F25" s="666"/>
    </row>
    <row r="26" spans="1:14" ht="13.8" x14ac:dyDescent="0.3">
      <c r="A26" s="670" t="s">
        <v>590</v>
      </c>
      <c r="B26" s="281"/>
      <c r="C26" s="281"/>
      <c r="D26" s="281"/>
      <c r="E26" s="666"/>
      <c r="F26" s="666"/>
    </row>
    <row r="27" spans="1:14" ht="13.8" x14ac:dyDescent="0.3">
      <c r="A27" s="281" t="s">
        <v>591</v>
      </c>
      <c r="B27" s="281"/>
      <c r="C27" s="281"/>
      <c r="D27" s="281"/>
      <c r="E27" s="666"/>
      <c r="F27" s="666"/>
    </row>
    <row r="28" spans="1:14" x14ac:dyDescent="0.25">
      <c r="A28" s="281" t="s">
        <v>592</v>
      </c>
    </row>
    <row r="29" spans="1:14" ht="13.8" thickBot="1" x14ac:dyDescent="0.3"/>
    <row r="30" spans="1:14" ht="13.8" thickBot="1" x14ac:dyDescent="0.3">
      <c r="A30" s="782" t="s">
        <v>593</v>
      </c>
      <c r="B30" s="783"/>
      <c r="C30" s="783"/>
      <c r="D30" s="783"/>
      <c r="E30" s="783"/>
      <c r="F30" s="783"/>
      <c r="G30" s="783"/>
      <c r="H30" s="783"/>
      <c r="I30" s="783"/>
      <c r="J30" s="783"/>
      <c r="K30" s="783"/>
      <c r="L30" s="783"/>
      <c r="M30" s="783"/>
      <c r="N30" s="784"/>
    </row>
    <row r="31" spans="1:14" ht="24.6" thickBot="1" x14ac:dyDescent="0.3">
      <c r="A31" s="617" t="s">
        <v>15</v>
      </c>
      <c r="B31" s="618" t="s">
        <v>65</v>
      </c>
      <c r="C31" s="618" t="s">
        <v>594</v>
      </c>
      <c r="D31" s="618" t="s">
        <v>442</v>
      </c>
      <c r="E31" s="618" t="s">
        <v>49</v>
      </c>
      <c r="F31" s="618" t="s">
        <v>102</v>
      </c>
      <c r="G31" s="618" t="s">
        <v>103</v>
      </c>
      <c r="H31" s="618" t="s">
        <v>411</v>
      </c>
      <c r="I31" s="618" t="s">
        <v>235</v>
      </c>
      <c r="J31" s="618" t="s">
        <v>542</v>
      </c>
      <c r="K31" s="618" t="s">
        <v>451</v>
      </c>
      <c r="L31" s="67" t="s">
        <v>386</v>
      </c>
      <c r="M31" s="67" t="s">
        <v>236</v>
      </c>
      <c r="N31" s="68" t="s">
        <v>1</v>
      </c>
    </row>
    <row r="32" spans="1:14" x14ac:dyDescent="0.25">
      <c r="A32" s="671" t="s">
        <v>219</v>
      </c>
      <c r="B32" s="238">
        <v>2.7</v>
      </c>
      <c r="C32" s="238">
        <v>2.06</v>
      </c>
      <c r="D32" s="238"/>
      <c r="E32" s="238">
        <v>0.05</v>
      </c>
      <c r="F32" s="238">
        <v>4.7</v>
      </c>
      <c r="G32" s="238"/>
      <c r="H32" s="238"/>
      <c r="I32" s="238"/>
      <c r="J32" s="363"/>
      <c r="K32" s="530"/>
      <c r="L32" s="264">
        <v>1.66</v>
      </c>
      <c r="M32" s="260">
        <v>0.96</v>
      </c>
      <c r="N32" s="531">
        <f t="shared" ref="N32:N40" si="6">SUM(B32:M32)</f>
        <v>12.129999999999999</v>
      </c>
    </row>
    <row r="33" spans="1:14" x14ac:dyDescent="0.25">
      <c r="A33" s="678" t="s">
        <v>220</v>
      </c>
      <c r="B33" s="238"/>
      <c r="C33" s="238">
        <v>3.64</v>
      </c>
      <c r="D33" s="238"/>
      <c r="E33" s="238"/>
      <c r="F33" s="238"/>
      <c r="G33" s="238"/>
      <c r="H33" s="238"/>
      <c r="I33" s="238"/>
      <c r="J33" s="238"/>
      <c r="K33" s="238"/>
      <c r="L33" s="238">
        <v>1.03</v>
      </c>
      <c r="M33" s="260">
        <v>0.37</v>
      </c>
      <c r="N33" s="539">
        <f t="shared" si="6"/>
        <v>5.04</v>
      </c>
    </row>
    <row r="34" spans="1:14" x14ac:dyDescent="0.25">
      <c r="A34" s="678" t="s">
        <v>221</v>
      </c>
      <c r="B34" s="238">
        <v>0.97</v>
      </c>
      <c r="C34" s="238">
        <v>8.24</v>
      </c>
      <c r="D34" s="238"/>
      <c r="E34" s="238">
        <v>5.76</v>
      </c>
      <c r="F34" s="238"/>
      <c r="G34" s="238"/>
      <c r="H34" s="238"/>
      <c r="I34" s="238"/>
      <c r="J34" s="238"/>
      <c r="K34" s="238"/>
      <c r="L34" s="260">
        <v>3.5</v>
      </c>
      <c r="M34" s="260">
        <v>2.13</v>
      </c>
      <c r="N34" s="424">
        <f t="shared" si="6"/>
        <v>20.599999999999998</v>
      </c>
    </row>
    <row r="35" spans="1:14" x14ac:dyDescent="0.25">
      <c r="A35" s="678" t="s">
        <v>222</v>
      </c>
      <c r="B35" s="238">
        <v>0.8</v>
      </c>
      <c r="C35" s="238">
        <v>1</v>
      </c>
      <c r="D35" s="238"/>
      <c r="E35" s="238">
        <v>0.89</v>
      </c>
      <c r="F35" s="238">
        <v>2.14</v>
      </c>
      <c r="G35" s="238"/>
      <c r="H35" s="238"/>
      <c r="I35" s="238"/>
      <c r="J35" s="238"/>
      <c r="K35" s="238"/>
      <c r="L35" s="260">
        <v>1.2</v>
      </c>
      <c r="M35" s="260">
        <v>5.12</v>
      </c>
      <c r="N35" s="424">
        <f t="shared" si="6"/>
        <v>11.15</v>
      </c>
    </row>
    <row r="36" spans="1:14" x14ac:dyDescent="0.25">
      <c r="A36" s="678" t="s">
        <v>223</v>
      </c>
      <c r="B36" s="238">
        <v>35.549999999999997</v>
      </c>
      <c r="C36" s="238">
        <v>0.6</v>
      </c>
      <c r="D36" s="238"/>
      <c r="E36" s="238">
        <v>2.4500000000000002</v>
      </c>
      <c r="F36" s="238"/>
      <c r="G36" s="238"/>
      <c r="H36" s="238"/>
      <c r="I36" s="238"/>
      <c r="J36" s="238"/>
      <c r="K36" s="238"/>
      <c r="L36" s="238">
        <v>0.1</v>
      </c>
      <c r="M36" s="260"/>
      <c r="N36" s="424">
        <f t="shared" si="6"/>
        <v>38.700000000000003</v>
      </c>
    </row>
    <row r="37" spans="1:14" x14ac:dyDescent="0.25">
      <c r="A37" s="678" t="s">
        <v>224</v>
      </c>
      <c r="B37" s="238">
        <v>0.11</v>
      </c>
      <c r="C37" s="238"/>
      <c r="D37" s="238"/>
      <c r="E37" s="238">
        <v>0.66</v>
      </c>
      <c r="F37" s="238">
        <v>1.4</v>
      </c>
      <c r="G37" s="238"/>
      <c r="H37" s="238">
        <v>1.5</v>
      </c>
      <c r="I37" s="238"/>
      <c r="J37" s="238"/>
      <c r="K37" s="238">
        <v>0.3</v>
      </c>
      <c r="L37" s="260">
        <v>0.4</v>
      </c>
      <c r="M37" s="260">
        <v>3.3</v>
      </c>
      <c r="N37" s="424">
        <f t="shared" si="6"/>
        <v>7.67</v>
      </c>
    </row>
    <row r="38" spans="1:14" x14ac:dyDescent="0.25">
      <c r="A38" s="678" t="s">
        <v>225</v>
      </c>
      <c r="B38" s="238"/>
      <c r="C38" s="238"/>
      <c r="D38" s="238"/>
      <c r="E38" s="238"/>
      <c r="F38" s="238">
        <v>11.67</v>
      </c>
      <c r="G38" s="238"/>
      <c r="H38" s="238"/>
      <c r="I38" s="238"/>
      <c r="J38" s="238"/>
      <c r="K38" s="238">
        <v>15.29</v>
      </c>
      <c r="L38" s="260">
        <v>6.22</v>
      </c>
      <c r="M38" s="260">
        <v>2.7</v>
      </c>
      <c r="N38" s="424">
        <f t="shared" si="6"/>
        <v>35.880000000000003</v>
      </c>
    </row>
    <row r="39" spans="1:14" x14ac:dyDescent="0.25">
      <c r="A39" s="678" t="s">
        <v>226</v>
      </c>
      <c r="B39" s="238"/>
      <c r="C39" s="238">
        <v>2.8</v>
      </c>
      <c r="D39" s="238"/>
      <c r="E39" s="238">
        <v>16.579999999999998</v>
      </c>
      <c r="F39" s="238">
        <v>62.6</v>
      </c>
      <c r="G39" s="238"/>
      <c r="H39" s="238"/>
      <c r="I39" s="238">
        <v>74.67</v>
      </c>
      <c r="J39" s="238"/>
      <c r="K39" s="238">
        <v>50.51</v>
      </c>
      <c r="L39" s="260"/>
      <c r="M39" s="260">
        <v>33.54</v>
      </c>
      <c r="N39" s="424">
        <f t="shared" si="6"/>
        <v>240.7</v>
      </c>
    </row>
    <row r="40" spans="1:14" x14ac:dyDescent="0.25">
      <c r="A40" s="678" t="s">
        <v>227</v>
      </c>
      <c r="B40" s="238"/>
      <c r="C40" s="238"/>
      <c r="D40" s="238"/>
      <c r="E40" s="238"/>
      <c r="F40" s="238">
        <v>183.33</v>
      </c>
      <c r="G40" s="238"/>
      <c r="H40" s="238">
        <v>9.5500000000000007</v>
      </c>
      <c r="I40" s="238">
        <v>269.27999999999997</v>
      </c>
      <c r="J40" s="238"/>
      <c r="K40" s="238"/>
      <c r="L40" s="260"/>
      <c r="M40" s="260"/>
      <c r="N40" s="424">
        <f t="shared" si="6"/>
        <v>462.15999999999997</v>
      </c>
    </row>
    <row r="41" spans="1:14" x14ac:dyDescent="0.25">
      <c r="A41" s="678" t="s">
        <v>228</v>
      </c>
      <c r="B41" s="238"/>
      <c r="C41" s="238"/>
      <c r="D41" s="238"/>
      <c r="E41" s="238"/>
      <c r="F41" s="238">
        <v>87</v>
      </c>
      <c r="G41" s="238">
        <v>61</v>
      </c>
      <c r="H41" s="238"/>
      <c r="I41" s="238">
        <v>135</v>
      </c>
      <c r="J41" s="238"/>
      <c r="K41" s="238"/>
      <c r="L41" s="260">
        <v>5</v>
      </c>
      <c r="M41" s="260">
        <v>0.7</v>
      </c>
      <c r="N41" s="539">
        <f t="shared" ref="N41:N46" si="7">SUM(B41:M41)</f>
        <v>288.7</v>
      </c>
    </row>
    <row r="42" spans="1:14" x14ac:dyDescent="0.25">
      <c r="A42" s="678" t="s">
        <v>229</v>
      </c>
      <c r="B42" s="238"/>
      <c r="C42" s="238"/>
      <c r="D42" s="238">
        <v>5.2</v>
      </c>
      <c r="E42" s="238"/>
      <c r="F42" s="238"/>
      <c r="G42" s="238"/>
      <c r="H42" s="238">
        <v>55.41</v>
      </c>
      <c r="I42" s="238">
        <v>77.819999999999993</v>
      </c>
      <c r="J42" s="238"/>
      <c r="K42" s="238">
        <v>7.4</v>
      </c>
      <c r="L42" s="260">
        <v>52.08</v>
      </c>
      <c r="M42" s="260">
        <v>115.5</v>
      </c>
      <c r="N42" s="539">
        <f t="shared" si="7"/>
        <v>313.41000000000003</v>
      </c>
    </row>
    <row r="43" spans="1:14" x14ac:dyDescent="0.25">
      <c r="A43" s="678" t="s">
        <v>230</v>
      </c>
      <c r="B43" s="238"/>
      <c r="C43" s="238"/>
      <c r="D43" s="238">
        <v>6.45</v>
      </c>
      <c r="E43" s="238"/>
      <c r="F43" s="238"/>
      <c r="G43" s="238">
        <v>4.3</v>
      </c>
      <c r="H43" s="238">
        <v>3.16</v>
      </c>
      <c r="I43" s="238">
        <v>25.75</v>
      </c>
      <c r="J43" s="238">
        <v>2.6</v>
      </c>
      <c r="K43" s="238"/>
      <c r="L43" s="260">
        <v>26.2</v>
      </c>
      <c r="M43" s="260">
        <v>7.6</v>
      </c>
      <c r="N43" s="424">
        <f t="shared" si="7"/>
        <v>76.059999999999988</v>
      </c>
    </row>
    <row r="44" spans="1:14" x14ac:dyDescent="0.25">
      <c r="A44" s="678" t="s">
        <v>231</v>
      </c>
      <c r="B44" s="238"/>
      <c r="C44" s="238"/>
      <c r="D44" s="238">
        <v>14.3</v>
      </c>
      <c r="E44" s="238"/>
      <c r="F44" s="238">
        <v>1.9</v>
      </c>
      <c r="G44" s="238">
        <v>22.58</v>
      </c>
      <c r="H44" s="238">
        <v>44.57</v>
      </c>
      <c r="I44" s="238">
        <v>29.32</v>
      </c>
      <c r="J44" s="238"/>
      <c r="K44" s="238"/>
      <c r="L44" s="260">
        <v>1.9</v>
      </c>
      <c r="M44" s="260">
        <v>2.5099999999999998</v>
      </c>
      <c r="N44" s="424">
        <f t="shared" si="7"/>
        <v>117.08</v>
      </c>
    </row>
    <row r="45" spans="1:14" x14ac:dyDescent="0.25">
      <c r="A45" s="678" t="s">
        <v>587</v>
      </c>
      <c r="B45" s="238"/>
      <c r="C45" s="238"/>
      <c r="D45" s="238">
        <v>3.92</v>
      </c>
      <c r="E45" s="238"/>
      <c r="F45" s="238"/>
      <c r="G45" s="238"/>
      <c r="H45" s="238"/>
      <c r="I45" s="238"/>
      <c r="J45" s="238">
        <v>5.66</v>
      </c>
      <c r="K45" s="238"/>
      <c r="L45" s="260">
        <v>1.96</v>
      </c>
      <c r="M45" s="260">
        <v>12.64</v>
      </c>
      <c r="N45" s="424">
        <f t="shared" si="7"/>
        <v>24.18</v>
      </c>
    </row>
    <row r="46" spans="1:14" ht="13.8" thickBot="1" x14ac:dyDescent="0.3">
      <c r="A46" s="681" t="s">
        <v>233</v>
      </c>
      <c r="B46" s="238"/>
      <c r="C46" s="238"/>
      <c r="D46" s="238">
        <v>5</v>
      </c>
      <c r="E46" s="238"/>
      <c r="F46" s="238">
        <v>0</v>
      </c>
      <c r="G46" s="238"/>
      <c r="H46" s="238"/>
      <c r="I46" s="238">
        <v>0.17</v>
      </c>
      <c r="J46" s="238">
        <v>0.47</v>
      </c>
      <c r="K46" s="238"/>
      <c r="L46" s="260"/>
      <c r="M46" s="260">
        <v>27.59</v>
      </c>
      <c r="N46" s="540">
        <f t="shared" si="7"/>
        <v>33.229999999999997</v>
      </c>
    </row>
    <row r="47" spans="1:14" ht="13.8" thickBot="1" x14ac:dyDescent="0.3">
      <c r="A47" s="619" t="s">
        <v>1</v>
      </c>
      <c r="B47" s="258">
        <f t="shared" ref="B47:N47" si="8">SUM(B32:B46)</f>
        <v>40.129999999999995</v>
      </c>
      <c r="C47" s="258">
        <f t="shared" si="8"/>
        <v>18.34</v>
      </c>
      <c r="D47" s="258">
        <f t="shared" si="8"/>
        <v>34.870000000000005</v>
      </c>
      <c r="E47" s="258">
        <f t="shared" si="8"/>
        <v>26.389999999999997</v>
      </c>
      <c r="F47" s="258">
        <f t="shared" si="8"/>
        <v>354.74</v>
      </c>
      <c r="G47" s="258">
        <f>SUM(G32:G46)</f>
        <v>87.88</v>
      </c>
      <c r="H47" s="258">
        <f t="shared" si="8"/>
        <v>114.19</v>
      </c>
      <c r="I47" s="258">
        <f t="shared" si="8"/>
        <v>612.01</v>
      </c>
      <c r="J47" s="258">
        <f t="shared" si="8"/>
        <v>8.73</v>
      </c>
      <c r="K47" s="258">
        <f t="shared" si="8"/>
        <v>73.5</v>
      </c>
      <c r="L47" s="258">
        <f t="shared" si="8"/>
        <v>101.25</v>
      </c>
      <c r="M47" s="262">
        <f t="shared" si="8"/>
        <v>214.66</v>
      </c>
      <c r="N47" s="263">
        <f t="shared" si="8"/>
        <v>1686.69</v>
      </c>
    </row>
    <row r="48" spans="1:14" ht="13.8" thickBot="1" x14ac:dyDescent="0.3">
      <c r="A48" s="685" t="s">
        <v>283</v>
      </c>
      <c r="B48" s="428">
        <f>B47*100/$N47</f>
        <v>2.3792160978010184</v>
      </c>
      <c r="C48" s="428">
        <f>C47*100/$N47</f>
        <v>1.08733673644831</v>
      </c>
      <c r="D48" s="428">
        <f t="shared" ref="D48:M48" si="9">D47*100/$N47</f>
        <v>2.0673627044685157</v>
      </c>
      <c r="E48" s="428">
        <f t="shared" si="9"/>
        <v>1.5646028612252396</v>
      </c>
      <c r="F48" s="428">
        <f t="shared" si="9"/>
        <v>21.031724857561258</v>
      </c>
      <c r="G48" s="428">
        <f t="shared" si="9"/>
        <v>5.210204601912622</v>
      </c>
      <c r="H48" s="428">
        <f t="shared" si="9"/>
        <v>6.7700644457487744</v>
      </c>
      <c r="I48" s="428">
        <f t="shared" si="9"/>
        <v>36.284675903693028</v>
      </c>
      <c r="J48" s="428">
        <f t="shared" si="9"/>
        <v>0.5175817725841737</v>
      </c>
      <c r="K48" s="428">
        <f t="shared" si="9"/>
        <v>4.3576472262241426</v>
      </c>
      <c r="L48" s="428">
        <f t="shared" si="9"/>
        <v>6.0028813830638708</v>
      </c>
      <c r="M48" s="428">
        <f t="shared" si="9"/>
        <v>12.726701409269042</v>
      </c>
      <c r="N48" s="430">
        <v>100</v>
      </c>
    </row>
    <row r="50" spans="1:14" ht="13.8" thickBot="1" x14ac:dyDescent="0.3"/>
    <row r="51" spans="1:14" ht="13.8" thickBot="1" x14ac:dyDescent="0.3">
      <c r="A51" s="782" t="s">
        <v>595</v>
      </c>
      <c r="B51" s="783"/>
      <c r="C51" s="783"/>
      <c r="D51" s="783"/>
      <c r="E51" s="783"/>
      <c r="F51" s="783"/>
      <c r="G51" s="783"/>
      <c r="H51" s="783"/>
      <c r="I51" s="783"/>
      <c r="J51" s="783"/>
      <c r="K51" s="783"/>
      <c r="L51" s="783"/>
      <c r="M51" s="783"/>
      <c r="N51" s="784"/>
    </row>
    <row r="52" spans="1:14" ht="24.6" thickBot="1" x14ac:dyDescent="0.3">
      <c r="A52" s="617" t="s">
        <v>15</v>
      </c>
      <c r="B52" s="618" t="s">
        <v>65</v>
      </c>
      <c r="C52" s="618" t="s">
        <v>594</v>
      </c>
      <c r="D52" s="618" t="s">
        <v>442</v>
      </c>
      <c r="E52" s="618" t="s">
        <v>49</v>
      </c>
      <c r="F52" s="618" t="s">
        <v>102</v>
      </c>
      <c r="G52" s="618" t="s">
        <v>103</v>
      </c>
      <c r="H52" s="618" t="s">
        <v>411</v>
      </c>
      <c r="I52" s="618" t="s">
        <v>235</v>
      </c>
      <c r="J52" s="618" t="s">
        <v>542</v>
      </c>
      <c r="K52" s="618" t="s">
        <v>451</v>
      </c>
      <c r="L52" s="67" t="s">
        <v>386</v>
      </c>
      <c r="M52" s="67" t="s">
        <v>236</v>
      </c>
      <c r="N52" s="68" t="s">
        <v>1</v>
      </c>
    </row>
    <row r="53" spans="1:14" x14ac:dyDescent="0.25">
      <c r="A53" s="671" t="s">
        <v>219</v>
      </c>
      <c r="B53" s="238"/>
      <c r="C53" s="238"/>
      <c r="D53" s="238"/>
      <c r="E53" s="238"/>
      <c r="F53" s="238"/>
      <c r="G53" s="238"/>
      <c r="H53" s="238"/>
      <c r="I53" s="238"/>
      <c r="J53" s="363"/>
      <c r="K53" s="530"/>
      <c r="L53" s="264"/>
      <c r="M53" s="260"/>
      <c r="N53" s="531">
        <f t="shared" ref="N53:N61" si="10">SUM(B53:M53)</f>
        <v>0</v>
      </c>
    </row>
    <row r="54" spans="1:14" x14ac:dyDescent="0.25">
      <c r="A54" s="678" t="s">
        <v>220</v>
      </c>
      <c r="B54" s="238"/>
      <c r="C54" s="238"/>
      <c r="D54" s="238"/>
      <c r="E54" s="238"/>
      <c r="F54" s="238"/>
      <c r="G54" s="238"/>
      <c r="H54" s="238"/>
      <c r="I54" s="238"/>
      <c r="J54" s="238"/>
      <c r="K54" s="238"/>
      <c r="L54" s="238"/>
      <c r="M54" s="260"/>
      <c r="N54" s="539">
        <f t="shared" si="10"/>
        <v>0</v>
      </c>
    </row>
    <row r="55" spans="1:14" x14ac:dyDescent="0.25">
      <c r="A55" s="678" t="s">
        <v>221</v>
      </c>
      <c r="B55" s="238"/>
      <c r="C55" s="238"/>
      <c r="D55" s="238"/>
      <c r="E55" s="238"/>
      <c r="F55" s="238"/>
      <c r="G55" s="238"/>
      <c r="H55" s="238"/>
      <c r="I55" s="238"/>
      <c r="J55" s="238"/>
      <c r="K55" s="238"/>
      <c r="L55" s="260"/>
      <c r="M55" s="260"/>
      <c r="N55" s="424">
        <f t="shared" si="10"/>
        <v>0</v>
      </c>
    </row>
    <row r="56" spans="1:14" x14ac:dyDescent="0.25">
      <c r="A56" s="678" t="s">
        <v>222</v>
      </c>
      <c r="B56" s="238"/>
      <c r="C56" s="238"/>
      <c r="D56" s="238"/>
      <c r="E56" s="238"/>
      <c r="F56" s="238"/>
      <c r="G56" s="238"/>
      <c r="H56" s="238"/>
      <c r="I56" s="238"/>
      <c r="J56" s="238"/>
      <c r="K56" s="238"/>
      <c r="L56" s="260"/>
      <c r="M56" s="260"/>
      <c r="N56" s="424">
        <f t="shared" si="10"/>
        <v>0</v>
      </c>
    </row>
    <row r="57" spans="1:14" x14ac:dyDescent="0.25">
      <c r="A57" s="678" t="s">
        <v>223</v>
      </c>
      <c r="B57" s="238"/>
      <c r="C57" s="238"/>
      <c r="D57" s="238"/>
      <c r="E57" s="238"/>
      <c r="F57" s="238">
        <v>10.61</v>
      </c>
      <c r="G57" s="238"/>
      <c r="H57" s="238">
        <v>1.94</v>
      </c>
      <c r="I57" s="238"/>
      <c r="J57" s="238"/>
      <c r="K57" s="238"/>
      <c r="L57" s="238"/>
      <c r="M57" s="260"/>
      <c r="N57" s="424">
        <f t="shared" si="10"/>
        <v>12.549999999999999</v>
      </c>
    </row>
    <row r="58" spans="1:14" x14ac:dyDescent="0.25">
      <c r="A58" s="678" t="s">
        <v>224</v>
      </c>
      <c r="B58" s="238"/>
      <c r="C58" s="238"/>
      <c r="D58" s="238"/>
      <c r="E58" s="238"/>
      <c r="F58" s="238">
        <v>146.22</v>
      </c>
      <c r="G58" s="238"/>
      <c r="H58" s="238"/>
      <c r="I58" s="238"/>
      <c r="J58" s="238"/>
      <c r="K58" s="238"/>
      <c r="L58" s="260"/>
      <c r="M58" s="260">
        <v>8.5</v>
      </c>
      <c r="N58" s="424">
        <f t="shared" si="10"/>
        <v>154.72</v>
      </c>
    </row>
    <row r="59" spans="1:14" x14ac:dyDescent="0.25">
      <c r="A59" s="678" t="s">
        <v>225</v>
      </c>
      <c r="B59" s="238"/>
      <c r="C59" s="238"/>
      <c r="D59" s="238"/>
      <c r="E59" s="238"/>
      <c r="F59" s="238">
        <v>448.2</v>
      </c>
      <c r="G59" s="238"/>
      <c r="H59" s="238"/>
      <c r="I59" s="238"/>
      <c r="J59" s="238"/>
      <c r="K59" s="238"/>
      <c r="L59" s="260"/>
      <c r="M59" s="260"/>
      <c r="N59" s="424">
        <f t="shared" si="10"/>
        <v>448.2</v>
      </c>
    </row>
    <row r="60" spans="1:14" x14ac:dyDescent="0.25">
      <c r="A60" s="678" t="s">
        <v>226</v>
      </c>
      <c r="B60" s="238"/>
      <c r="C60" s="238"/>
      <c r="D60" s="238"/>
      <c r="E60" s="238"/>
      <c r="F60" s="238">
        <v>591.21</v>
      </c>
      <c r="G60" s="238"/>
      <c r="H60" s="238">
        <v>41.5</v>
      </c>
      <c r="I60" s="238">
        <v>1313.37</v>
      </c>
      <c r="J60" s="238"/>
      <c r="K60" s="238"/>
      <c r="L60" s="260"/>
      <c r="M60" s="260">
        <v>3.99</v>
      </c>
      <c r="N60" s="424">
        <f t="shared" si="10"/>
        <v>1950.07</v>
      </c>
    </row>
    <row r="61" spans="1:14" x14ac:dyDescent="0.25">
      <c r="A61" s="678" t="s">
        <v>227</v>
      </c>
      <c r="B61" s="238"/>
      <c r="C61" s="238"/>
      <c r="D61" s="238">
        <v>61.44</v>
      </c>
      <c r="E61" s="238"/>
      <c r="F61" s="238">
        <v>469.35</v>
      </c>
      <c r="G61" s="238">
        <v>114.23</v>
      </c>
      <c r="H61" s="238">
        <v>3.42</v>
      </c>
      <c r="I61" s="238">
        <v>20594.66</v>
      </c>
      <c r="J61" s="238"/>
      <c r="K61" s="238"/>
      <c r="L61" s="260"/>
      <c r="M61" s="260"/>
      <c r="N61" s="424">
        <f t="shared" si="10"/>
        <v>21243.1</v>
      </c>
    </row>
    <row r="62" spans="1:14" x14ac:dyDescent="0.25">
      <c r="A62" s="678" t="s">
        <v>228</v>
      </c>
      <c r="B62" s="238"/>
      <c r="C62" s="238"/>
      <c r="D62" s="238"/>
      <c r="E62" s="238"/>
      <c r="F62" s="238">
        <v>10181.540000000001</v>
      </c>
      <c r="G62" s="238">
        <v>5742.08</v>
      </c>
      <c r="H62" s="238">
        <v>4670.91</v>
      </c>
      <c r="I62" s="238">
        <v>16466.41</v>
      </c>
      <c r="J62" s="238"/>
      <c r="K62" s="238"/>
      <c r="L62" s="260">
        <v>1.34</v>
      </c>
      <c r="M62" s="260"/>
      <c r="N62" s="539">
        <f t="shared" ref="N62:N67" si="11">SUM(B62:M62)</f>
        <v>37062.28</v>
      </c>
    </row>
    <row r="63" spans="1:14" x14ac:dyDescent="0.25">
      <c r="A63" s="678" t="s">
        <v>229</v>
      </c>
      <c r="B63" s="238"/>
      <c r="C63" s="238"/>
      <c r="D63" s="238"/>
      <c r="E63" s="238"/>
      <c r="F63" s="238">
        <v>1100.67</v>
      </c>
      <c r="G63" s="238">
        <v>2866.88</v>
      </c>
      <c r="H63" s="238">
        <v>1430.13</v>
      </c>
      <c r="I63" s="238">
        <v>8109.02</v>
      </c>
      <c r="J63" s="238">
        <v>114.66</v>
      </c>
      <c r="K63" s="238"/>
      <c r="L63" s="260">
        <v>18.93</v>
      </c>
      <c r="M63" s="260"/>
      <c r="N63" s="539">
        <f t="shared" si="11"/>
        <v>13640.29</v>
      </c>
    </row>
    <row r="64" spans="1:14" x14ac:dyDescent="0.25">
      <c r="A64" s="678" t="s">
        <v>230</v>
      </c>
      <c r="B64" s="238"/>
      <c r="C64" s="238"/>
      <c r="D64" s="238">
        <v>0.3</v>
      </c>
      <c r="E64" s="238"/>
      <c r="F64" s="238">
        <v>225.97</v>
      </c>
      <c r="G64" s="238">
        <v>2165.21</v>
      </c>
      <c r="H64" s="238">
        <v>1134.33</v>
      </c>
      <c r="I64" s="238">
        <v>2215.25</v>
      </c>
      <c r="J64" s="238">
        <v>79.849999999999994</v>
      </c>
      <c r="K64" s="238"/>
      <c r="L64" s="260"/>
      <c r="M64" s="260"/>
      <c r="N64" s="424">
        <f t="shared" si="11"/>
        <v>5820.91</v>
      </c>
    </row>
    <row r="65" spans="1:14" x14ac:dyDescent="0.25">
      <c r="A65" s="678" t="s">
        <v>231</v>
      </c>
      <c r="B65" s="238"/>
      <c r="C65" s="238"/>
      <c r="D65" s="238"/>
      <c r="E65" s="238"/>
      <c r="F65" s="238">
        <v>90.47</v>
      </c>
      <c r="G65" s="238">
        <v>1070.06</v>
      </c>
      <c r="H65" s="238">
        <v>72.599999999999994</v>
      </c>
      <c r="I65" s="238">
        <v>497.37</v>
      </c>
      <c r="J65" s="238"/>
      <c r="K65" s="238"/>
      <c r="L65" s="260"/>
      <c r="M65" s="260"/>
      <c r="N65" s="424">
        <f t="shared" si="11"/>
        <v>1730.5</v>
      </c>
    </row>
    <row r="66" spans="1:14" x14ac:dyDescent="0.25">
      <c r="A66" s="678" t="s">
        <v>587</v>
      </c>
      <c r="B66" s="238"/>
      <c r="C66" s="238"/>
      <c r="D66" s="238"/>
      <c r="E66" s="238"/>
      <c r="F66" s="238"/>
      <c r="G66" s="238"/>
      <c r="H66" s="238"/>
      <c r="I66" s="238"/>
      <c r="J66" s="238"/>
      <c r="K66" s="238"/>
      <c r="L66" s="260"/>
      <c r="M66" s="260">
        <v>53.27</v>
      </c>
      <c r="N66" s="424">
        <f t="shared" si="11"/>
        <v>53.27</v>
      </c>
    </row>
    <row r="67" spans="1:14" ht="13.8" thickBot="1" x14ac:dyDescent="0.3">
      <c r="A67" s="681" t="s">
        <v>233</v>
      </c>
      <c r="B67" s="238"/>
      <c r="C67" s="238"/>
      <c r="D67" s="238"/>
      <c r="E67" s="238"/>
      <c r="F67" s="238"/>
      <c r="G67" s="238"/>
      <c r="H67" s="238"/>
      <c r="I67" s="238"/>
      <c r="J67" s="238"/>
      <c r="K67" s="238"/>
      <c r="L67" s="260"/>
      <c r="M67" s="260"/>
      <c r="N67" s="540">
        <f t="shared" si="11"/>
        <v>0</v>
      </c>
    </row>
    <row r="68" spans="1:14" ht="13.8" thickBot="1" x14ac:dyDescent="0.3">
      <c r="A68" s="619" t="s">
        <v>1</v>
      </c>
      <c r="B68" s="258">
        <f t="shared" ref="B68:N68" si="12">SUM(B53:B67)</f>
        <v>0</v>
      </c>
      <c r="C68" s="258">
        <f t="shared" si="12"/>
        <v>0</v>
      </c>
      <c r="D68" s="258">
        <f t="shared" si="12"/>
        <v>61.739999999999995</v>
      </c>
      <c r="E68" s="258">
        <f t="shared" si="12"/>
        <v>0</v>
      </c>
      <c r="F68" s="258">
        <f t="shared" si="12"/>
        <v>13264.24</v>
      </c>
      <c r="G68" s="258">
        <f t="shared" si="12"/>
        <v>11958.459999999997</v>
      </c>
      <c r="H68" s="258">
        <f t="shared" si="12"/>
        <v>7354.83</v>
      </c>
      <c r="I68" s="258">
        <f>SUM(I53:I67)</f>
        <v>49196.080000000009</v>
      </c>
      <c r="J68" s="258">
        <f t="shared" si="12"/>
        <v>194.51</v>
      </c>
      <c r="K68" s="258">
        <f t="shared" si="12"/>
        <v>0</v>
      </c>
      <c r="L68" s="258">
        <f t="shared" si="12"/>
        <v>20.27</v>
      </c>
      <c r="M68" s="262">
        <f>SUM(M53:M67)</f>
        <v>65.760000000000005</v>
      </c>
      <c r="N68" s="263">
        <f t="shared" si="12"/>
        <v>82115.89</v>
      </c>
    </row>
    <row r="69" spans="1:14" ht="13.8" thickBot="1" x14ac:dyDescent="0.3">
      <c r="A69" s="685" t="s">
        <v>283</v>
      </c>
      <c r="B69" s="428">
        <f>B68*100/$N68</f>
        <v>0</v>
      </c>
      <c r="C69" s="428">
        <f t="shared" ref="C69:M69" si="13">C68*100/$N68</f>
        <v>0</v>
      </c>
      <c r="D69" s="428">
        <f t="shared" si="13"/>
        <v>7.5186422506046013E-2</v>
      </c>
      <c r="E69" s="428">
        <f t="shared" si="13"/>
        <v>0</v>
      </c>
      <c r="F69" s="428">
        <f t="shared" si="13"/>
        <v>16.153073418555167</v>
      </c>
      <c r="G69" s="428">
        <f t="shared" si="13"/>
        <v>14.562906156165388</v>
      </c>
      <c r="H69" s="428">
        <f t="shared" si="13"/>
        <v>8.9566465150654757</v>
      </c>
      <c r="I69" s="428">
        <f t="shared" si="13"/>
        <v>59.910548372550075</v>
      </c>
      <c r="J69" s="428">
        <f t="shared" si="13"/>
        <v>0.23687254683594125</v>
      </c>
      <c r="K69" s="428">
        <f t="shared" si="13"/>
        <v>0</v>
      </c>
      <c r="L69" s="428">
        <f t="shared" si="13"/>
        <v>2.4684625594388613E-2</v>
      </c>
      <c r="M69" s="428">
        <f t="shared" si="13"/>
        <v>8.0081942727528138E-2</v>
      </c>
      <c r="N69" s="430">
        <v>100</v>
      </c>
    </row>
    <row r="71" spans="1:14" ht="9" customHeight="1" thickBot="1" x14ac:dyDescent="0.3"/>
    <row r="72" spans="1:14" ht="28.95" customHeight="1" thickBot="1" x14ac:dyDescent="0.3">
      <c r="A72" s="878" t="s">
        <v>596</v>
      </c>
      <c r="B72" s="879"/>
      <c r="C72" s="880"/>
    </row>
    <row r="73" spans="1:14" ht="13.8" thickBot="1" x14ac:dyDescent="0.3">
      <c r="A73" s="686" t="s">
        <v>31</v>
      </c>
      <c r="B73" s="687"/>
      <c r="C73" s="688" t="s">
        <v>240</v>
      </c>
    </row>
    <row r="74" spans="1:14" x14ac:dyDescent="0.25">
      <c r="A74" s="881" t="s">
        <v>64</v>
      </c>
      <c r="B74" s="882"/>
      <c r="C74" s="689">
        <v>40.130000000000003</v>
      </c>
    </row>
    <row r="75" spans="1:14" x14ac:dyDescent="0.25">
      <c r="A75" s="873" t="s">
        <v>450</v>
      </c>
      <c r="B75" s="874"/>
      <c r="C75" s="690">
        <v>18.34</v>
      </c>
    </row>
    <row r="76" spans="1:14" x14ac:dyDescent="0.25">
      <c r="A76" s="873" t="s">
        <v>238</v>
      </c>
      <c r="B76" s="874"/>
      <c r="C76" s="690">
        <v>26.39</v>
      </c>
    </row>
    <row r="77" spans="1:14" x14ac:dyDescent="0.25">
      <c r="A77" s="873" t="s">
        <v>102</v>
      </c>
      <c r="B77" s="874"/>
      <c r="C77" s="690">
        <v>13618.98</v>
      </c>
    </row>
    <row r="78" spans="1:14" x14ac:dyDescent="0.25">
      <c r="A78" s="873" t="s">
        <v>546</v>
      </c>
      <c r="B78" s="874"/>
      <c r="C78" s="690">
        <v>0</v>
      </c>
    </row>
    <row r="79" spans="1:14" x14ac:dyDescent="0.25">
      <c r="A79" s="873" t="s">
        <v>103</v>
      </c>
      <c r="B79" s="874"/>
      <c r="C79" s="690">
        <v>12046.339999999997</v>
      </c>
    </row>
    <row r="80" spans="1:14" x14ac:dyDescent="0.25">
      <c r="A80" s="873" t="s">
        <v>411</v>
      </c>
      <c r="B80" s="874"/>
      <c r="C80" s="690">
        <v>7469.0199999999995</v>
      </c>
    </row>
    <row r="81" spans="1:3" x14ac:dyDescent="0.25">
      <c r="A81" s="873" t="s">
        <v>466</v>
      </c>
      <c r="B81" s="874"/>
      <c r="C81" s="690">
        <v>49808.090000000011</v>
      </c>
    </row>
    <row r="82" spans="1:3" x14ac:dyDescent="0.25">
      <c r="A82" s="873" t="s">
        <v>542</v>
      </c>
      <c r="B82" s="874"/>
      <c r="C82" s="690">
        <v>203.23999999999998</v>
      </c>
    </row>
    <row r="83" spans="1:3" x14ac:dyDescent="0.25">
      <c r="A83" s="873" t="s">
        <v>534</v>
      </c>
      <c r="B83" s="874"/>
      <c r="C83" s="690">
        <v>73.5</v>
      </c>
    </row>
    <row r="84" spans="1:3" x14ac:dyDescent="0.25">
      <c r="A84" s="873" t="s">
        <v>442</v>
      </c>
      <c r="B84" s="874"/>
      <c r="C84" s="691">
        <v>96.61</v>
      </c>
    </row>
    <row r="85" spans="1:3" x14ac:dyDescent="0.25">
      <c r="A85" s="873" t="s">
        <v>386</v>
      </c>
      <c r="B85" s="874"/>
      <c r="C85" s="691">
        <v>121.52</v>
      </c>
    </row>
    <row r="86" spans="1:3" ht="13.8" thickBot="1" x14ac:dyDescent="0.3">
      <c r="A86" s="885" t="s">
        <v>236</v>
      </c>
      <c r="B86" s="886"/>
      <c r="C86" s="691">
        <v>280.42</v>
      </c>
    </row>
    <row r="87" spans="1:3" ht="13.8" thickBot="1" x14ac:dyDescent="0.3">
      <c r="A87" s="883" t="s">
        <v>237</v>
      </c>
      <c r="B87" s="884"/>
      <c r="C87" s="692">
        <f>SUM(C74:C86)</f>
        <v>83802.580000000016</v>
      </c>
    </row>
  </sheetData>
  <mergeCells count="19">
    <mergeCell ref="A87:B87"/>
    <mergeCell ref="A81:B81"/>
    <mergeCell ref="A82:B82"/>
    <mergeCell ref="A83:B83"/>
    <mergeCell ref="A84:B84"/>
    <mergeCell ref="A85:B85"/>
    <mergeCell ref="A86:B86"/>
    <mergeCell ref="A80:B80"/>
    <mergeCell ref="A2:F2"/>
    <mergeCell ref="H2:M2"/>
    <mergeCell ref="A30:N30"/>
    <mergeCell ref="A51:N51"/>
    <mergeCell ref="A72:C72"/>
    <mergeCell ref="A74:B74"/>
    <mergeCell ref="A75:B75"/>
    <mergeCell ref="A76:B76"/>
    <mergeCell ref="A77:B77"/>
    <mergeCell ref="A78:B78"/>
    <mergeCell ref="A79:B7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91"/>
  <sheetViews>
    <sheetView topLeftCell="B22" workbookViewId="0">
      <selection activeCell="A44" sqref="A44"/>
    </sheetView>
  </sheetViews>
  <sheetFormatPr baseColWidth="10" defaultRowHeight="13.2" x14ac:dyDescent="0.25"/>
  <cols>
    <col min="1" max="1" width="16.5546875" customWidth="1"/>
    <col min="2" max="2" width="17" customWidth="1"/>
    <col min="3" max="3" width="11.88671875" customWidth="1"/>
    <col min="4" max="4" width="15.109375" customWidth="1"/>
    <col min="5" max="5" width="13.5546875" customWidth="1"/>
    <col min="6" max="6" width="18.6640625" customWidth="1"/>
    <col min="7" max="7" width="15.44140625" customWidth="1"/>
    <col min="8" max="8" width="14.6640625" customWidth="1"/>
    <col min="9" max="9" width="13.44140625" bestFit="1" customWidth="1"/>
    <col min="10" max="10" width="15" customWidth="1"/>
    <col min="11" max="11" width="15.88671875" customWidth="1"/>
    <col min="12" max="12" width="13.44140625" bestFit="1" customWidth="1"/>
    <col min="13" max="13" width="20.109375" customWidth="1"/>
    <col min="14" max="14" width="14.44140625" bestFit="1" customWidth="1"/>
  </cols>
  <sheetData>
    <row r="1" spans="1:13" ht="13.8" thickBot="1" x14ac:dyDescent="0.3"/>
    <row r="2" spans="1:13" ht="13.8" thickBot="1" x14ac:dyDescent="0.3">
      <c r="A2" s="875" t="s">
        <v>597</v>
      </c>
      <c r="B2" s="876"/>
      <c r="C2" s="876"/>
      <c r="D2" s="876"/>
      <c r="E2" s="876"/>
      <c r="F2" s="877"/>
      <c r="H2" s="875" t="s">
        <v>598</v>
      </c>
      <c r="I2" s="876"/>
      <c r="J2" s="876"/>
      <c r="K2" s="876"/>
      <c r="L2" s="876"/>
      <c r="M2" s="877"/>
    </row>
    <row r="3" spans="1:13" ht="24.6" thickBot="1" x14ac:dyDescent="0.3">
      <c r="A3" s="620" t="s">
        <v>15</v>
      </c>
      <c r="B3" s="621" t="s">
        <v>270</v>
      </c>
      <c r="C3" s="621" t="s">
        <v>506</v>
      </c>
      <c r="D3" s="622" t="s">
        <v>585</v>
      </c>
      <c r="E3" s="623" t="s">
        <v>237</v>
      </c>
      <c r="F3" s="624" t="s">
        <v>283</v>
      </c>
      <c r="H3" s="625" t="s">
        <v>15</v>
      </c>
      <c r="I3" s="621" t="s">
        <v>3</v>
      </c>
      <c r="J3" s="621" t="s">
        <v>509</v>
      </c>
      <c r="K3" s="626" t="s">
        <v>585</v>
      </c>
      <c r="L3" s="627" t="s">
        <v>1</v>
      </c>
      <c r="M3" s="624" t="s">
        <v>283</v>
      </c>
    </row>
    <row r="4" spans="1:13" ht="13.8" thickBot="1" x14ac:dyDescent="0.3">
      <c r="A4" s="628" t="s">
        <v>219</v>
      </c>
      <c r="B4" s="629">
        <v>12.96</v>
      </c>
      <c r="C4" s="630"/>
      <c r="D4" s="631"/>
      <c r="E4" s="632">
        <f>SUM(B4:D4)</f>
        <v>12.96</v>
      </c>
      <c r="F4" s="633">
        <f>E4*100/E$20</f>
        <v>0.88839533592448638</v>
      </c>
      <c r="H4" s="634" t="s">
        <v>219</v>
      </c>
      <c r="I4" s="635"/>
      <c r="J4" s="635"/>
      <c r="K4" s="635"/>
      <c r="L4" s="636">
        <f t="shared" ref="L4:L19" si="0">SUM(I4:K4)</f>
        <v>0</v>
      </c>
      <c r="M4" s="461">
        <f>L4*100/L$20</f>
        <v>0</v>
      </c>
    </row>
    <row r="5" spans="1:13" ht="13.8" thickBot="1" x14ac:dyDescent="0.3">
      <c r="A5" s="638" t="s">
        <v>220</v>
      </c>
      <c r="B5" s="639">
        <v>7.32</v>
      </c>
      <c r="C5" s="640"/>
      <c r="D5" s="641"/>
      <c r="E5" s="632">
        <f t="shared" ref="E5:E18" si="1">SUM(B5:D5)</f>
        <v>7.32</v>
      </c>
      <c r="F5" s="633">
        <f t="shared" ref="F5:F19" si="2">E5*100/E$20</f>
        <v>0.50177884714253396</v>
      </c>
      <c r="H5" s="642" t="s">
        <v>220</v>
      </c>
      <c r="I5" s="635"/>
      <c r="J5" s="635"/>
      <c r="K5" s="635"/>
      <c r="L5" s="636">
        <f t="shared" si="0"/>
        <v>0</v>
      </c>
      <c r="M5" s="461">
        <f t="shared" ref="M5:M19" si="3">L5*100/L$20</f>
        <v>0</v>
      </c>
    </row>
    <row r="6" spans="1:13" ht="13.8" thickBot="1" x14ac:dyDescent="0.3">
      <c r="A6" s="638" t="s">
        <v>221</v>
      </c>
      <c r="B6" s="639">
        <v>20.28</v>
      </c>
      <c r="C6" s="640"/>
      <c r="D6" s="641"/>
      <c r="E6" s="632">
        <f t="shared" si="1"/>
        <v>20.28</v>
      </c>
      <c r="F6" s="633">
        <f t="shared" si="2"/>
        <v>1.3901741830670205</v>
      </c>
      <c r="H6" s="642" t="s">
        <v>221</v>
      </c>
      <c r="I6" s="635"/>
      <c r="J6" s="635"/>
      <c r="K6" s="635"/>
      <c r="L6" s="636">
        <f t="shared" si="0"/>
        <v>0</v>
      </c>
      <c r="M6" s="461">
        <f t="shared" si="3"/>
        <v>0</v>
      </c>
    </row>
    <row r="7" spans="1:13" ht="13.8" thickBot="1" x14ac:dyDescent="0.3">
      <c r="A7" s="638" t="s">
        <v>222</v>
      </c>
      <c r="B7" s="639">
        <v>14.03</v>
      </c>
      <c r="C7" s="640"/>
      <c r="D7" s="641"/>
      <c r="E7" s="632">
        <f t="shared" si="1"/>
        <v>14.03</v>
      </c>
      <c r="F7" s="633">
        <f t="shared" si="2"/>
        <v>0.96174279035652355</v>
      </c>
      <c r="H7" s="642" t="s">
        <v>222</v>
      </c>
      <c r="I7" s="635"/>
      <c r="J7" s="635"/>
      <c r="K7" s="635"/>
      <c r="L7" s="636">
        <f t="shared" si="0"/>
        <v>0</v>
      </c>
      <c r="M7" s="461">
        <f t="shared" si="3"/>
        <v>0</v>
      </c>
    </row>
    <row r="8" spans="1:13" ht="13.8" thickBot="1" x14ac:dyDescent="0.3">
      <c r="A8" s="638" t="s">
        <v>223</v>
      </c>
      <c r="B8" s="639">
        <v>53.16</v>
      </c>
      <c r="C8" s="640"/>
      <c r="D8" s="641"/>
      <c r="E8" s="632">
        <f t="shared" si="1"/>
        <v>53.16</v>
      </c>
      <c r="F8" s="633">
        <f t="shared" si="2"/>
        <v>3.6440660538384027</v>
      </c>
      <c r="H8" s="642" t="s">
        <v>223</v>
      </c>
      <c r="I8" s="635"/>
      <c r="J8" s="635">
        <v>5.5</v>
      </c>
      <c r="K8" s="635"/>
      <c r="L8" s="636">
        <f t="shared" si="0"/>
        <v>5.5</v>
      </c>
      <c r="M8" s="637">
        <f t="shared" si="3"/>
        <v>5.5328123436037416E-3</v>
      </c>
    </row>
    <row r="9" spans="1:13" ht="13.8" thickBot="1" x14ac:dyDescent="0.3">
      <c r="A9" s="638" t="s">
        <v>224</v>
      </c>
      <c r="B9" s="639">
        <v>7.03</v>
      </c>
      <c r="C9" s="639">
        <v>4.25</v>
      </c>
      <c r="D9" s="641"/>
      <c r="E9" s="632">
        <f t="shared" si="1"/>
        <v>11.280000000000001</v>
      </c>
      <c r="F9" s="633">
        <f t="shared" si="2"/>
        <v>0.77323297756390486</v>
      </c>
      <c r="H9" s="642" t="s">
        <v>224</v>
      </c>
      <c r="I9" s="643">
        <v>15.7</v>
      </c>
      <c r="J9" s="643">
        <v>40.36</v>
      </c>
      <c r="K9" s="635"/>
      <c r="L9" s="636">
        <f t="shared" si="0"/>
        <v>56.06</v>
      </c>
      <c r="M9" s="637">
        <f t="shared" si="3"/>
        <v>5.6394447269531953E-2</v>
      </c>
    </row>
    <row r="10" spans="1:13" ht="13.8" thickBot="1" x14ac:dyDescent="0.3">
      <c r="A10" s="638" t="s">
        <v>225</v>
      </c>
      <c r="B10" s="639">
        <v>17.649999999999999</v>
      </c>
      <c r="C10" s="639">
        <v>13.9</v>
      </c>
      <c r="D10" s="641"/>
      <c r="E10" s="632">
        <f t="shared" si="1"/>
        <v>31.549999999999997</v>
      </c>
      <c r="F10" s="633">
        <f t="shared" si="2"/>
        <v>2.162721670402588</v>
      </c>
      <c r="H10" s="642" t="s">
        <v>225</v>
      </c>
      <c r="I10" s="644">
        <v>20.329999999999998</v>
      </c>
      <c r="J10" s="643">
        <v>219.7</v>
      </c>
      <c r="K10" s="635"/>
      <c r="L10" s="636">
        <f t="shared" si="0"/>
        <v>240.02999999999997</v>
      </c>
      <c r="M10" s="637">
        <f t="shared" si="3"/>
        <v>0.2414619903336738</v>
      </c>
    </row>
    <row r="11" spans="1:13" ht="13.8" thickBot="1" x14ac:dyDescent="0.3">
      <c r="A11" s="638" t="s">
        <v>226</v>
      </c>
      <c r="B11" s="639">
        <v>109.3</v>
      </c>
      <c r="C11" s="639">
        <v>93.6</v>
      </c>
      <c r="D11" s="641"/>
      <c r="E11" s="632">
        <f t="shared" si="1"/>
        <v>202.89999999999998</v>
      </c>
      <c r="F11" s="633">
        <f t="shared" si="2"/>
        <v>13.908596732953569</v>
      </c>
      <c r="H11" s="642" t="s">
        <v>226</v>
      </c>
      <c r="I11" s="643">
        <v>239.98</v>
      </c>
      <c r="J11" s="645">
        <v>519.23</v>
      </c>
      <c r="K11" s="646">
        <v>346.3</v>
      </c>
      <c r="L11" s="636">
        <f t="shared" si="0"/>
        <v>1105.51</v>
      </c>
      <c r="M11" s="637">
        <f t="shared" si="3"/>
        <v>1.1121053407231585</v>
      </c>
    </row>
    <row r="12" spans="1:13" ht="13.8" thickBot="1" x14ac:dyDescent="0.3">
      <c r="A12" s="638" t="s">
        <v>227</v>
      </c>
      <c r="B12" s="639">
        <v>61.9</v>
      </c>
      <c r="C12" s="639">
        <v>5</v>
      </c>
      <c r="D12" s="647">
        <v>18.510000000000002</v>
      </c>
      <c r="E12" s="632">
        <f t="shared" si="1"/>
        <v>85.410000000000011</v>
      </c>
      <c r="F12" s="633">
        <f t="shared" si="2"/>
        <v>5.8547720402245682</v>
      </c>
      <c r="H12" s="642" t="s">
        <v>227</v>
      </c>
      <c r="I12" s="643">
        <v>145.58000000000001</v>
      </c>
      <c r="J12" s="645">
        <v>2487.37</v>
      </c>
      <c r="K12" s="646">
        <v>23135.91</v>
      </c>
      <c r="L12" s="636">
        <f t="shared" si="0"/>
        <v>25768.86</v>
      </c>
      <c r="M12" s="637">
        <f t="shared" si="3"/>
        <v>25.922593943381219</v>
      </c>
    </row>
    <row r="13" spans="1:13" ht="13.8" thickBot="1" x14ac:dyDescent="0.3">
      <c r="A13" s="638" t="s">
        <v>599</v>
      </c>
      <c r="B13" s="639"/>
      <c r="C13" s="639">
        <v>68.95</v>
      </c>
      <c r="D13" s="647">
        <v>45.1</v>
      </c>
      <c r="E13" s="632">
        <f t="shared" si="1"/>
        <v>114.05000000000001</v>
      </c>
      <c r="F13" s="633">
        <f t="shared" si="2"/>
        <v>7.8180160541811494</v>
      </c>
      <c r="H13" s="642" t="s">
        <v>599</v>
      </c>
      <c r="I13" s="643">
        <v>20.39</v>
      </c>
      <c r="J13" s="643">
        <v>524.69000000000005</v>
      </c>
      <c r="K13" s="646">
        <v>12872.68</v>
      </c>
      <c r="L13" s="636">
        <f t="shared" si="0"/>
        <v>13417.76</v>
      </c>
      <c r="M13" s="637">
        <f t="shared" si="3"/>
        <v>13.497808754820461</v>
      </c>
    </row>
    <row r="14" spans="1:13" ht="13.8" thickBot="1" x14ac:dyDescent="0.3">
      <c r="A14" s="638" t="s">
        <v>228</v>
      </c>
      <c r="B14" s="639">
        <v>2.2000000000000002</v>
      </c>
      <c r="C14" s="639">
        <v>6.2</v>
      </c>
      <c r="D14" s="647">
        <v>409.24</v>
      </c>
      <c r="E14" s="632">
        <f t="shared" si="1"/>
        <v>417.64</v>
      </c>
      <c r="F14" s="633">
        <f t="shared" si="2"/>
        <v>28.62881389625791</v>
      </c>
      <c r="H14" s="642" t="s">
        <v>228</v>
      </c>
      <c r="I14" s="643">
        <v>234.06</v>
      </c>
      <c r="J14" s="645">
        <v>1305.1400000000001</v>
      </c>
      <c r="K14" s="646">
        <v>32341.61</v>
      </c>
      <c r="L14" s="636">
        <f t="shared" si="0"/>
        <v>33880.81</v>
      </c>
      <c r="M14" s="637">
        <f t="shared" si="3"/>
        <v>34.08293886896238</v>
      </c>
    </row>
    <row r="15" spans="1:13" ht="13.8" thickBot="1" x14ac:dyDescent="0.3">
      <c r="A15" s="638" t="s">
        <v>586</v>
      </c>
      <c r="B15" s="639">
        <v>119.42</v>
      </c>
      <c r="C15" s="639">
        <v>163.25</v>
      </c>
      <c r="D15" s="647">
        <v>24.93</v>
      </c>
      <c r="E15" s="632">
        <f t="shared" si="1"/>
        <v>307.60000000000002</v>
      </c>
      <c r="F15" s="633">
        <f t="shared" si="2"/>
        <v>21.085679423639821</v>
      </c>
      <c r="H15" s="642" t="s">
        <v>586</v>
      </c>
      <c r="I15" s="643">
        <v>186.85</v>
      </c>
      <c r="J15" s="645">
        <v>2117.9899999999998</v>
      </c>
      <c r="K15" s="646">
        <v>14336.95</v>
      </c>
      <c r="L15" s="636">
        <f t="shared" si="0"/>
        <v>16641.79</v>
      </c>
      <c r="M15" s="637">
        <f t="shared" si="3"/>
        <v>16.741072933029329</v>
      </c>
    </row>
    <row r="16" spans="1:13" ht="13.8" thickBot="1" x14ac:dyDescent="0.3">
      <c r="A16" s="638" t="s">
        <v>230</v>
      </c>
      <c r="B16" s="639">
        <v>13.83</v>
      </c>
      <c r="C16" s="639">
        <v>13.47</v>
      </c>
      <c r="D16" s="647"/>
      <c r="E16" s="632">
        <f t="shared" si="1"/>
        <v>27.3</v>
      </c>
      <c r="F16" s="633">
        <f t="shared" si="2"/>
        <v>1.8713883233594506</v>
      </c>
      <c r="H16" s="642" t="s">
        <v>230</v>
      </c>
      <c r="I16" s="649">
        <v>25.84</v>
      </c>
      <c r="J16" s="649">
        <v>68.5</v>
      </c>
      <c r="K16" s="646">
        <v>5718.98</v>
      </c>
      <c r="L16" s="636">
        <f t="shared" si="0"/>
        <v>5813.32</v>
      </c>
      <c r="M16" s="637">
        <f t="shared" si="3"/>
        <v>5.8480015733306363</v>
      </c>
    </row>
    <row r="17" spans="1:14" ht="13.8" thickBot="1" x14ac:dyDescent="0.3">
      <c r="A17" s="638" t="s">
        <v>231</v>
      </c>
      <c r="B17" s="639">
        <v>37.450000000000003</v>
      </c>
      <c r="C17" s="639">
        <v>96.12</v>
      </c>
      <c r="D17" s="647"/>
      <c r="E17" s="632">
        <f t="shared" si="1"/>
        <v>133.57</v>
      </c>
      <c r="F17" s="633">
        <f t="shared" si="2"/>
        <v>9.1560929798945718</v>
      </c>
      <c r="H17" s="642" t="s">
        <v>231</v>
      </c>
      <c r="I17" s="643">
        <v>12.19</v>
      </c>
      <c r="J17" s="643">
        <v>32.46</v>
      </c>
      <c r="K17" s="646">
        <v>2432.66</v>
      </c>
      <c r="L17" s="636">
        <f t="shared" si="0"/>
        <v>2477.31</v>
      </c>
      <c r="M17" s="637">
        <f t="shared" si="3"/>
        <v>2.4920893358059972</v>
      </c>
    </row>
    <row r="18" spans="1:14" ht="13.8" thickBot="1" x14ac:dyDescent="0.3">
      <c r="A18" s="638" t="s">
        <v>587</v>
      </c>
      <c r="B18" s="639">
        <v>1.2</v>
      </c>
      <c r="C18" s="639">
        <v>4</v>
      </c>
      <c r="D18" s="647"/>
      <c r="E18" s="632">
        <f t="shared" si="1"/>
        <v>5.2</v>
      </c>
      <c r="F18" s="633">
        <f t="shared" si="2"/>
        <v>0.35645491873513346</v>
      </c>
      <c r="H18" s="642" t="s">
        <v>587</v>
      </c>
      <c r="I18" s="635"/>
      <c r="J18" s="635"/>
      <c r="K18" s="635"/>
      <c r="L18" s="636">
        <f t="shared" si="0"/>
        <v>0</v>
      </c>
      <c r="M18" s="461">
        <f t="shared" si="3"/>
        <v>0</v>
      </c>
    </row>
    <row r="19" spans="1:14" ht="13.8" thickBot="1" x14ac:dyDescent="0.3">
      <c r="A19" s="650" t="s">
        <v>233</v>
      </c>
      <c r="B19" s="639">
        <v>7.12</v>
      </c>
      <c r="C19" s="639">
        <v>7.44</v>
      </c>
      <c r="D19" s="647"/>
      <c r="E19" s="632">
        <f>SUM(B19:D19)</f>
        <v>14.56</v>
      </c>
      <c r="F19" s="633">
        <f t="shared" si="2"/>
        <v>0.9980737724583737</v>
      </c>
      <c r="H19" s="651" t="s">
        <v>233</v>
      </c>
      <c r="I19" s="635"/>
      <c r="J19" s="635"/>
      <c r="K19" s="635"/>
      <c r="L19" s="636">
        <f t="shared" si="0"/>
        <v>0</v>
      </c>
      <c r="M19" s="461">
        <f t="shared" si="3"/>
        <v>0</v>
      </c>
    </row>
    <row r="20" spans="1:14" ht="13.8" thickBot="1" x14ac:dyDescent="0.3">
      <c r="A20" s="652" t="s">
        <v>237</v>
      </c>
      <c r="B20" s="653">
        <f>SUM(B4:B19)</f>
        <v>484.84999999999997</v>
      </c>
      <c r="C20" s="653">
        <f>SUM(C4:C19)</f>
        <v>476.18</v>
      </c>
      <c r="D20" s="654">
        <f>SUM(D4:D19)</f>
        <v>497.78000000000003</v>
      </c>
      <c r="E20" s="655">
        <f>SUM(E4:E19)</f>
        <v>1458.81</v>
      </c>
      <c r="F20" s="656">
        <v>100</v>
      </c>
      <c r="H20" s="657" t="s">
        <v>237</v>
      </c>
      <c r="I20" s="658">
        <f>SUM(I4:I19)</f>
        <v>900.92000000000007</v>
      </c>
      <c r="J20" s="658">
        <f>SUM(J4:J19)</f>
        <v>7320.94</v>
      </c>
      <c r="K20" s="659">
        <f>SUM(K4:K19)</f>
        <v>91185.09</v>
      </c>
      <c r="L20" s="660">
        <f>SUM(L4:L19)</f>
        <v>99406.950000000012</v>
      </c>
      <c r="M20" s="661">
        <v>100</v>
      </c>
    </row>
    <row r="21" spans="1:14" ht="13.8" x14ac:dyDescent="0.3">
      <c r="A21" s="662" t="s">
        <v>283</v>
      </c>
      <c r="B21" s="663">
        <f>B20*100/$E20</f>
        <v>33.235993720909512</v>
      </c>
      <c r="C21" s="663">
        <f>C20*100/$E20</f>
        <v>32.641673692941509</v>
      </c>
      <c r="D21" s="663">
        <f>D20*100/$E20</f>
        <v>34.122332586148985</v>
      </c>
      <c r="E21" s="664">
        <v>100</v>
      </c>
      <c r="F21" s="665"/>
      <c r="H21" s="662" t="s">
        <v>283</v>
      </c>
      <c r="I21" s="663">
        <f>I20*100/$L$20</f>
        <v>0.90629478119990592</v>
      </c>
      <c r="J21" s="663">
        <f>J20*100/$L$20</f>
        <v>7.3646158543240681</v>
      </c>
      <c r="K21" s="663">
        <f t="shared" ref="K21" si="4">K20*100/$L$20</f>
        <v>91.72908936447601</v>
      </c>
      <c r="L21" s="664">
        <v>100</v>
      </c>
      <c r="M21" s="666"/>
    </row>
    <row r="22" spans="1:14" ht="13.8" x14ac:dyDescent="0.3">
      <c r="A22" s="667" t="s">
        <v>284</v>
      </c>
      <c r="B22" s="666"/>
      <c r="C22" s="666"/>
      <c r="D22" s="666"/>
      <c r="E22" s="666"/>
      <c r="F22" s="666"/>
      <c r="H22" s="667" t="s">
        <v>284</v>
      </c>
      <c r="I22" s="668"/>
      <c r="J22" s="666"/>
      <c r="K22" s="666"/>
      <c r="L22" s="666"/>
      <c r="M22" s="666"/>
    </row>
    <row r="23" spans="1:14" ht="13.8" x14ac:dyDescent="0.3">
      <c r="A23" s="669" t="s">
        <v>588</v>
      </c>
      <c r="B23" s="666"/>
      <c r="C23" s="666"/>
      <c r="D23" s="666"/>
      <c r="E23" s="666"/>
      <c r="F23" s="666"/>
    </row>
    <row r="24" spans="1:14" ht="13.8" x14ac:dyDescent="0.3">
      <c r="A24" s="669" t="s">
        <v>589</v>
      </c>
      <c r="B24" s="666"/>
      <c r="C24" s="666"/>
      <c r="D24" s="666"/>
      <c r="E24" s="666"/>
      <c r="F24" s="666"/>
    </row>
    <row r="25" spans="1:14" ht="13.8" x14ac:dyDescent="0.3">
      <c r="A25" s="667" t="s">
        <v>528</v>
      </c>
      <c r="B25" s="666"/>
      <c r="C25" s="666"/>
      <c r="D25" s="666"/>
      <c r="E25" s="666"/>
      <c r="F25" s="666"/>
    </row>
    <row r="26" spans="1:14" ht="13.8" x14ac:dyDescent="0.3">
      <c r="A26" s="667" t="s">
        <v>529</v>
      </c>
      <c r="B26" s="281"/>
      <c r="C26" s="281"/>
      <c r="D26" s="281"/>
      <c r="E26" s="666"/>
      <c r="F26" s="666"/>
    </row>
    <row r="27" spans="1:14" ht="13.8" x14ac:dyDescent="0.3">
      <c r="A27" s="670" t="s">
        <v>600</v>
      </c>
      <c r="B27" s="281"/>
      <c r="C27" s="281"/>
      <c r="D27" s="281"/>
      <c r="E27" s="666"/>
      <c r="F27" s="666"/>
    </row>
    <row r="28" spans="1:14" ht="13.8" x14ac:dyDescent="0.3">
      <c r="A28" s="281" t="s">
        <v>601</v>
      </c>
      <c r="B28" s="281"/>
      <c r="C28" s="281"/>
      <c r="D28" s="281"/>
      <c r="E28" s="666"/>
      <c r="F28" s="666"/>
    </row>
    <row r="29" spans="1:14" x14ac:dyDescent="0.25">
      <c r="A29" s="693" t="s">
        <v>602</v>
      </c>
    </row>
    <row r="31" spans="1:14" ht="13.8" thickBot="1" x14ac:dyDescent="0.3"/>
    <row r="32" spans="1:14" ht="13.8" thickBot="1" x14ac:dyDescent="0.3">
      <c r="A32" s="782" t="s">
        <v>603</v>
      </c>
      <c r="B32" s="783"/>
      <c r="C32" s="783"/>
      <c r="D32" s="783"/>
      <c r="E32" s="783"/>
      <c r="F32" s="783"/>
      <c r="G32" s="783"/>
      <c r="H32" s="783"/>
      <c r="I32" s="783"/>
      <c r="J32" s="783"/>
      <c r="K32" s="783"/>
      <c r="L32" s="783"/>
      <c r="M32" s="783"/>
      <c r="N32" s="784"/>
    </row>
    <row r="33" spans="1:14" ht="24.6" thickBot="1" x14ac:dyDescent="0.3">
      <c r="A33" s="617" t="s">
        <v>15</v>
      </c>
      <c r="B33" s="618" t="s">
        <v>65</v>
      </c>
      <c r="C33" s="618" t="s">
        <v>594</v>
      </c>
      <c r="D33" s="618" t="s">
        <v>442</v>
      </c>
      <c r="E33" s="618" t="s">
        <v>49</v>
      </c>
      <c r="F33" s="618" t="s">
        <v>102</v>
      </c>
      <c r="G33" s="618" t="s">
        <v>103</v>
      </c>
      <c r="H33" s="618" t="s">
        <v>411</v>
      </c>
      <c r="I33" s="618" t="s">
        <v>235</v>
      </c>
      <c r="J33" s="618" t="s">
        <v>542</v>
      </c>
      <c r="K33" s="618" t="s">
        <v>451</v>
      </c>
      <c r="L33" s="67" t="s">
        <v>386</v>
      </c>
      <c r="M33" s="67" t="s">
        <v>236</v>
      </c>
      <c r="N33" s="68" t="s">
        <v>1</v>
      </c>
    </row>
    <row r="34" spans="1:14" ht="13.8" thickBot="1" x14ac:dyDescent="0.3">
      <c r="A34" s="671" t="s">
        <v>219</v>
      </c>
      <c r="B34" s="238">
        <v>1.64</v>
      </c>
      <c r="C34" s="238">
        <v>2.34</v>
      </c>
      <c r="D34" s="238"/>
      <c r="E34" s="238">
        <v>0.46</v>
      </c>
      <c r="F34" s="238">
        <v>3.36</v>
      </c>
      <c r="G34" s="238"/>
      <c r="H34" s="238"/>
      <c r="I34" s="238"/>
      <c r="J34" s="363"/>
      <c r="K34" s="530"/>
      <c r="L34" s="264">
        <v>1.82</v>
      </c>
      <c r="M34" s="260">
        <v>3.34</v>
      </c>
      <c r="N34" s="531">
        <f>SUM(B34:M34)</f>
        <v>12.959999999999999</v>
      </c>
    </row>
    <row r="35" spans="1:14" x14ac:dyDescent="0.25">
      <c r="A35" s="671" t="s">
        <v>220</v>
      </c>
      <c r="B35" s="238"/>
      <c r="C35" s="238">
        <v>4.6399999999999997</v>
      </c>
      <c r="D35" s="238"/>
      <c r="E35" s="238">
        <v>0.17</v>
      </c>
      <c r="F35" s="238"/>
      <c r="G35" s="238"/>
      <c r="H35" s="238"/>
      <c r="I35" s="238"/>
      <c r="J35" s="363"/>
      <c r="K35" s="530"/>
      <c r="L35" s="264">
        <v>1.61</v>
      </c>
      <c r="M35" s="260">
        <v>0.9</v>
      </c>
      <c r="N35" s="424">
        <f>SUM(B35:M35)</f>
        <v>7.32</v>
      </c>
    </row>
    <row r="36" spans="1:14" x14ac:dyDescent="0.25">
      <c r="A36" s="678" t="s">
        <v>221</v>
      </c>
      <c r="B36" s="238">
        <v>1.35</v>
      </c>
      <c r="C36" s="238">
        <v>9.14</v>
      </c>
      <c r="D36" s="238"/>
      <c r="E36" s="238">
        <v>1.49</v>
      </c>
      <c r="F36" s="238"/>
      <c r="G36" s="238"/>
      <c r="H36" s="238"/>
      <c r="I36" s="238"/>
      <c r="J36" s="238"/>
      <c r="K36" s="238"/>
      <c r="L36" s="238">
        <v>2.3199999999999998</v>
      </c>
      <c r="M36" s="260">
        <v>5.98</v>
      </c>
      <c r="N36" s="539">
        <f t="shared" ref="N36:N42" si="5">SUM(B36:M36)</f>
        <v>20.28</v>
      </c>
    </row>
    <row r="37" spans="1:14" x14ac:dyDescent="0.25">
      <c r="A37" s="678" t="s">
        <v>222</v>
      </c>
      <c r="B37" s="238">
        <v>0.25</v>
      </c>
      <c r="C37" s="238">
        <v>3.61</v>
      </c>
      <c r="D37" s="238"/>
      <c r="E37" s="238">
        <v>1.2</v>
      </c>
      <c r="F37" s="238"/>
      <c r="G37" s="238"/>
      <c r="H37" s="238"/>
      <c r="I37" s="238"/>
      <c r="J37" s="238"/>
      <c r="K37" s="238">
        <v>0.03</v>
      </c>
      <c r="L37" s="260">
        <v>2.94</v>
      </c>
      <c r="M37" s="260">
        <v>6</v>
      </c>
      <c r="N37" s="424">
        <f t="shared" si="5"/>
        <v>14.03</v>
      </c>
    </row>
    <row r="38" spans="1:14" x14ac:dyDescent="0.25">
      <c r="A38" s="678" t="s">
        <v>223</v>
      </c>
      <c r="B38" s="238">
        <v>23.7</v>
      </c>
      <c r="C38" s="238">
        <v>1</v>
      </c>
      <c r="D38" s="238"/>
      <c r="E38" s="238">
        <v>9.5</v>
      </c>
      <c r="F38" s="238">
        <v>18.96</v>
      </c>
      <c r="G38" s="238"/>
      <c r="H38" s="238"/>
      <c r="I38" s="238"/>
      <c r="J38" s="238"/>
      <c r="K38" s="238"/>
      <c r="L38" s="260"/>
      <c r="M38" s="260"/>
      <c r="N38" s="424">
        <f t="shared" si="5"/>
        <v>53.160000000000004</v>
      </c>
    </row>
    <row r="39" spans="1:14" x14ac:dyDescent="0.25">
      <c r="A39" s="678" t="s">
        <v>224</v>
      </c>
      <c r="B39" s="238"/>
      <c r="C39" s="238"/>
      <c r="D39" s="238"/>
      <c r="E39" s="238">
        <v>1.8</v>
      </c>
      <c r="F39" s="238">
        <v>1.5</v>
      </c>
      <c r="G39" s="238"/>
      <c r="H39" s="238"/>
      <c r="I39" s="238">
        <v>0.18</v>
      </c>
      <c r="J39" s="238"/>
      <c r="K39" s="238">
        <v>0.74</v>
      </c>
      <c r="L39" s="238">
        <v>2.69</v>
      </c>
      <c r="M39" s="260">
        <v>4.37</v>
      </c>
      <c r="N39" s="424">
        <f t="shared" si="5"/>
        <v>11.280000000000001</v>
      </c>
    </row>
    <row r="40" spans="1:14" x14ac:dyDescent="0.25">
      <c r="A40" s="678" t="s">
        <v>225</v>
      </c>
      <c r="B40" s="238"/>
      <c r="C40" s="238"/>
      <c r="D40" s="238"/>
      <c r="E40" s="238"/>
      <c r="F40" s="238">
        <v>8.67</v>
      </c>
      <c r="G40" s="238"/>
      <c r="H40" s="238"/>
      <c r="I40" s="238"/>
      <c r="J40" s="238"/>
      <c r="K40" s="238">
        <v>1.75</v>
      </c>
      <c r="L40" s="260">
        <v>2.2799999999999998</v>
      </c>
      <c r="M40" s="260">
        <v>18.850000000000001</v>
      </c>
      <c r="N40" s="424">
        <f t="shared" si="5"/>
        <v>31.55</v>
      </c>
    </row>
    <row r="41" spans="1:14" x14ac:dyDescent="0.25">
      <c r="A41" s="678" t="s">
        <v>226</v>
      </c>
      <c r="B41" s="238">
        <v>1.41</v>
      </c>
      <c r="C41" s="238">
        <v>2.8</v>
      </c>
      <c r="D41" s="238"/>
      <c r="E41" s="238">
        <v>7.56</v>
      </c>
      <c r="F41" s="238">
        <v>29.97</v>
      </c>
      <c r="G41" s="238"/>
      <c r="H41" s="238"/>
      <c r="I41" s="238">
        <v>43.7</v>
      </c>
      <c r="J41" s="238"/>
      <c r="K41" s="238">
        <v>68.150000000000006</v>
      </c>
      <c r="L41" s="260"/>
      <c r="M41" s="260">
        <v>49.31</v>
      </c>
      <c r="N41" s="424">
        <f t="shared" si="5"/>
        <v>202.9</v>
      </c>
    </row>
    <row r="42" spans="1:14" x14ac:dyDescent="0.25">
      <c r="A42" s="678" t="s">
        <v>227</v>
      </c>
      <c r="B42" s="238"/>
      <c r="C42" s="238"/>
      <c r="D42" s="238"/>
      <c r="E42" s="238"/>
      <c r="F42" s="238">
        <v>54.5</v>
      </c>
      <c r="G42" s="238"/>
      <c r="H42" s="238"/>
      <c r="I42" s="238">
        <v>30.91</v>
      </c>
      <c r="J42" s="238"/>
      <c r="K42" s="238"/>
      <c r="L42" s="260"/>
      <c r="M42" s="260"/>
      <c r="N42" s="424">
        <f t="shared" si="5"/>
        <v>85.41</v>
      </c>
    </row>
    <row r="43" spans="1:14" x14ac:dyDescent="0.25">
      <c r="A43" s="678" t="s">
        <v>599</v>
      </c>
      <c r="B43" s="238"/>
      <c r="C43" s="238"/>
      <c r="D43" s="238"/>
      <c r="E43" s="238"/>
      <c r="F43" s="238">
        <v>1.7</v>
      </c>
      <c r="G43" s="238"/>
      <c r="H43" s="238">
        <v>3.62</v>
      </c>
      <c r="I43" s="238">
        <v>108.19</v>
      </c>
      <c r="J43" s="238"/>
      <c r="K43" s="238"/>
      <c r="L43" s="260">
        <v>0.54</v>
      </c>
      <c r="M43" s="260"/>
      <c r="N43" s="424">
        <f t="shared" ref="N43" si="6">SUM(F43:M43)</f>
        <v>114.05</v>
      </c>
    </row>
    <row r="44" spans="1:14" x14ac:dyDescent="0.25">
      <c r="A44" s="678" t="s">
        <v>228</v>
      </c>
      <c r="B44" s="238"/>
      <c r="C44" s="238"/>
      <c r="D44" s="238">
        <v>0.1</v>
      </c>
      <c r="E44" s="238"/>
      <c r="F44" s="238">
        <v>8.3000000000000007</v>
      </c>
      <c r="G44" s="238"/>
      <c r="H44" s="238">
        <v>1.05</v>
      </c>
      <c r="I44" s="238">
        <v>405.5</v>
      </c>
      <c r="J44" s="238"/>
      <c r="K44" s="238"/>
      <c r="L44" s="260">
        <v>2.68</v>
      </c>
      <c r="M44" s="260"/>
      <c r="N44" s="539">
        <f t="shared" ref="N44:N49" si="7">SUM(B44:M44)</f>
        <v>417.63</v>
      </c>
    </row>
    <row r="45" spans="1:14" x14ac:dyDescent="0.25">
      <c r="A45" s="678" t="s">
        <v>229</v>
      </c>
      <c r="B45" s="238"/>
      <c r="C45" s="238"/>
      <c r="D45" s="238">
        <v>2.96</v>
      </c>
      <c r="E45" s="238"/>
      <c r="F45" s="238"/>
      <c r="G45" s="238"/>
      <c r="H45" s="238">
        <v>33.4</v>
      </c>
      <c r="I45" s="238">
        <v>48.64</v>
      </c>
      <c r="J45" s="238"/>
      <c r="K45" s="238">
        <v>14.47</v>
      </c>
      <c r="L45" s="260">
        <v>173.29</v>
      </c>
      <c r="M45" s="260">
        <v>34.840000000000003</v>
      </c>
      <c r="N45" s="539">
        <f t="shared" si="7"/>
        <v>307.60000000000002</v>
      </c>
    </row>
    <row r="46" spans="1:14" x14ac:dyDescent="0.25">
      <c r="A46" s="678" t="s">
        <v>230</v>
      </c>
      <c r="B46" s="238"/>
      <c r="C46" s="238"/>
      <c r="D46" s="238">
        <v>4.54</v>
      </c>
      <c r="E46" s="238"/>
      <c r="F46" s="238"/>
      <c r="G46" s="238">
        <v>7.1</v>
      </c>
      <c r="H46" s="238"/>
      <c r="I46" s="238">
        <v>0.5</v>
      </c>
      <c r="J46" s="238">
        <v>1.5</v>
      </c>
      <c r="K46" s="238"/>
      <c r="L46" s="260">
        <v>8.75</v>
      </c>
      <c r="M46" s="260">
        <v>4.92</v>
      </c>
      <c r="N46" s="424">
        <f t="shared" si="7"/>
        <v>27.310000000000002</v>
      </c>
    </row>
    <row r="47" spans="1:14" x14ac:dyDescent="0.25">
      <c r="A47" s="678" t="s">
        <v>231</v>
      </c>
      <c r="B47" s="238"/>
      <c r="C47" s="238"/>
      <c r="D47" s="238">
        <v>12.23</v>
      </c>
      <c r="E47" s="238"/>
      <c r="F47" s="238"/>
      <c r="G47" s="238">
        <v>54.28</v>
      </c>
      <c r="H47" s="238">
        <v>0.45</v>
      </c>
      <c r="I47" s="238">
        <v>61.36</v>
      </c>
      <c r="J47" s="238"/>
      <c r="K47" s="238"/>
      <c r="L47" s="260">
        <v>5.25</v>
      </c>
      <c r="M47" s="260"/>
      <c r="N47" s="424">
        <f t="shared" si="7"/>
        <v>133.57</v>
      </c>
    </row>
    <row r="48" spans="1:14" x14ac:dyDescent="0.25">
      <c r="A48" s="678" t="s">
        <v>587</v>
      </c>
      <c r="B48" s="238"/>
      <c r="C48" s="238"/>
      <c r="D48" s="238">
        <v>4</v>
      </c>
      <c r="E48" s="238"/>
      <c r="F48" s="238"/>
      <c r="G48" s="238"/>
      <c r="H48" s="238"/>
      <c r="I48" s="238"/>
      <c r="J48" s="238"/>
      <c r="K48" s="238"/>
      <c r="L48" s="260"/>
      <c r="M48" s="260">
        <v>1.2</v>
      </c>
      <c r="N48" s="424">
        <f t="shared" si="7"/>
        <v>5.2</v>
      </c>
    </row>
    <row r="49" spans="1:14" ht="13.8" thickBot="1" x14ac:dyDescent="0.3">
      <c r="A49" s="681" t="s">
        <v>233</v>
      </c>
      <c r="B49" s="238"/>
      <c r="C49" s="238"/>
      <c r="D49" s="238">
        <v>2.19</v>
      </c>
      <c r="E49" s="238"/>
      <c r="F49" s="238"/>
      <c r="G49" s="238"/>
      <c r="H49" s="238"/>
      <c r="I49" s="238"/>
      <c r="J49" s="238"/>
      <c r="K49" s="238"/>
      <c r="L49" s="260"/>
      <c r="M49" s="260">
        <v>10.42</v>
      </c>
      <c r="N49" s="540">
        <f t="shared" si="7"/>
        <v>12.61</v>
      </c>
    </row>
    <row r="50" spans="1:14" ht="13.8" thickBot="1" x14ac:dyDescent="0.3">
      <c r="A50" s="619" t="s">
        <v>1</v>
      </c>
      <c r="B50" s="258">
        <f>SUM(B34:B49)</f>
        <v>28.349999999999998</v>
      </c>
      <c r="C50" s="258">
        <f>SUM(C34:C49)</f>
        <v>23.53</v>
      </c>
      <c r="D50" s="258">
        <f>SUM(D34:D49)</f>
        <v>26.02</v>
      </c>
      <c r="E50" s="258">
        <f>SUM(E34:E49)</f>
        <v>22.18</v>
      </c>
      <c r="F50" s="258">
        <f>SUM(F34:F49)</f>
        <v>126.96000000000001</v>
      </c>
      <c r="G50" s="258">
        <f t="shared" ref="G50:M50" si="8">SUM(G34:G49)</f>
        <v>61.38</v>
      </c>
      <c r="H50" s="258">
        <f t="shared" si="8"/>
        <v>38.520000000000003</v>
      </c>
      <c r="I50" s="258">
        <f t="shared" si="8"/>
        <v>698.98</v>
      </c>
      <c r="J50" s="258">
        <f t="shared" si="8"/>
        <v>1.5</v>
      </c>
      <c r="K50" s="258">
        <f t="shared" si="8"/>
        <v>85.14</v>
      </c>
      <c r="L50" s="619">
        <f t="shared" si="8"/>
        <v>204.17</v>
      </c>
      <c r="M50" s="258">
        <f t="shared" si="8"/>
        <v>140.12999999999997</v>
      </c>
      <c r="N50" s="258">
        <f>SUM(N34:N49)</f>
        <v>1456.86</v>
      </c>
    </row>
    <row r="51" spans="1:14" x14ac:dyDescent="0.25">
      <c r="A51" s="712" t="s">
        <v>283</v>
      </c>
      <c r="B51" s="710">
        <f>B50*100/$N$50</f>
        <v>1.9459659816317287</v>
      </c>
      <c r="C51" s="710">
        <f t="shared" ref="C51:M51" si="9">C50*100/$N$50</f>
        <v>1.6151174443666516</v>
      </c>
      <c r="D51" s="710">
        <f t="shared" si="9"/>
        <v>1.786032975028486</v>
      </c>
      <c r="E51" s="710">
        <f t="shared" si="9"/>
        <v>1.5224523976222837</v>
      </c>
      <c r="F51" s="710">
        <f t="shared" si="9"/>
        <v>8.7146328404925661</v>
      </c>
      <c r="G51" s="710">
        <f>G50*100/$N$50</f>
        <v>4.2131707919772667</v>
      </c>
      <c r="H51" s="710">
        <f t="shared" si="9"/>
        <v>2.644042667105968</v>
      </c>
      <c r="I51" s="710">
        <f>I50*100/$N$50</f>
        <v>47.978529165465453</v>
      </c>
      <c r="J51" s="710">
        <f t="shared" si="9"/>
        <v>0.10296116304929781</v>
      </c>
      <c r="K51" s="710">
        <f t="shared" si="9"/>
        <v>5.8440756146781441</v>
      </c>
      <c r="L51" s="710">
        <f t="shared" si="9"/>
        <v>14.014387106516756</v>
      </c>
      <c r="M51" s="710">
        <f t="shared" si="9"/>
        <v>9.6186318520653984</v>
      </c>
      <c r="N51" s="711">
        <v>100</v>
      </c>
    </row>
    <row r="53" spans="1:14" ht="13.8" thickBot="1" x14ac:dyDescent="0.3"/>
    <row r="54" spans="1:14" ht="13.8" thickBot="1" x14ac:dyDescent="0.3">
      <c r="A54" s="782" t="s">
        <v>604</v>
      </c>
      <c r="B54" s="783"/>
      <c r="C54" s="783"/>
      <c r="D54" s="783"/>
      <c r="E54" s="783"/>
      <c r="F54" s="783"/>
      <c r="G54" s="783"/>
      <c r="H54" s="783"/>
      <c r="I54" s="783"/>
      <c r="J54" s="783"/>
      <c r="K54" s="784"/>
    </row>
    <row r="55" spans="1:14" ht="54" customHeight="1" thickBot="1" x14ac:dyDescent="0.3">
      <c r="A55" s="617" t="s">
        <v>15</v>
      </c>
      <c r="B55" s="618" t="s">
        <v>442</v>
      </c>
      <c r="C55" s="618" t="s">
        <v>102</v>
      </c>
      <c r="D55" s="618" t="s">
        <v>103</v>
      </c>
      <c r="E55" s="618" t="s">
        <v>411</v>
      </c>
      <c r="F55" s="618" t="s">
        <v>235</v>
      </c>
      <c r="G55" s="618" t="s">
        <v>542</v>
      </c>
      <c r="H55" s="618" t="s">
        <v>451</v>
      </c>
      <c r="I55" s="618" t="s">
        <v>386</v>
      </c>
      <c r="J55" s="618" t="s">
        <v>236</v>
      </c>
      <c r="K55" s="715" t="s">
        <v>1</v>
      </c>
    </row>
    <row r="56" spans="1:14" x14ac:dyDescent="0.25">
      <c r="A56" s="671" t="s">
        <v>219</v>
      </c>
      <c r="B56" s="238"/>
      <c r="C56" s="238"/>
      <c r="D56" s="238"/>
      <c r="E56" s="238"/>
      <c r="F56" s="238"/>
      <c r="G56" s="238"/>
      <c r="H56" s="238"/>
      <c r="I56" s="238"/>
      <c r="J56" s="717"/>
      <c r="K56" s="531">
        <f>SUM(C56:J56)</f>
        <v>0</v>
      </c>
    </row>
    <row r="57" spans="1:14" x14ac:dyDescent="0.25">
      <c r="A57" s="678" t="s">
        <v>220</v>
      </c>
      <c r="B57" s="238"/>
      <c r="C57" s="238"/>
      <c r="D57" s="238"/>
      <c r="E57" s="238"/>
      <c r="F57" s="238"/>
      <c r="G57" s="238"/>
      <c r="H57" s="238"/>
      <c r="I57" s="238"/>
      <c r="J57" s="260"/>
      <c r="K57" s="718">
        <f t="shared" ref="K57:K71" si="10">SUM(C57:J57)</f>
        <v>0</v>
      </c>
    </row>
    <row r="58" spans="1:14" x14ac:dyDescent="0.25">
      <c r="A58" s="678" t="s">
        <v>221</v>
      </c>
      <c r="B58" s="238"/>
      <c r="C58" s="238"/>
      <c r="D58" s="238"/>
      <c r="E58" s="238"/>
      <c r="F58" s="238"/>
      <c r="G58" s="238"/>
      <c r="H58" s="238"/>
      <c r="I58" s="238"/>
      <c r="J58" s="260"/>
      <c r="K58" s="718">
        <f t="shared" si="10"/>
        <v>0</v>
      </c>
    </row>
    <row r="59" spans="1:14" x14ac:dyDescent="0.25">
      <c r="A59" s="678" t="s">
        <v>222</v>
      </c>
      <c r="B59" s="238"/>
      <c r="C59" s="238"/>
      <c r="D59" s="238"/>
      <c r="E59" s="238"/>
      <c r="F59" s="238"/>
      <c r="G59" s="238"/>
      <c r="H59" s="238"/>
      <c r="I59" s="238"/>
      <c r="J59" s="260"/>
      <c r="K59" s="718">
        <f t="shared" si="10"/>
        <v>0</v>
      </c>
    </row>
    <row r="60" spans="1:14" x14ac:dyDescent="0.25">
      <c r="A60" s="678" t="s">
        <v>223</v>
      </c>
      <c r="B60" s="238"/>
      <c r="C60" s="238">
        <v>5.5</v>
      </c>
      <c r="D60" s="238"/>
      <c r="E60" s="238"/>
      <c r="F60" s="238"/>
      <c r="G60" s="238"/>
      <c r="H60" s="238"/>
      <c r="I60" s="238"/>
      <c r="J60" s="260"/>
      <c r="K60" s="718">
        <f t="shared" si="10"/>
        <v>5.5</v>
      </c>
    </row>
    <row r="61" spans="1:14" x14ac:dyDescent="0.25">
      <c r="A61" s="678" t="s">
        <v>224</v>
      </c>
      <c r="B61" s="238"/>
      <c r="C61" s="238">
        <v>45.9</v>
      </c>
      <c r="D61" s="238"/>
      <c r="E61" s="238"/>
      <c r="F61" s="238">
        <v>8</v>
      </c>
      <c r="G61" s="238"/>
      <c r="H61" s="238"/>
      <c r="I61" s="238">
        <v>2.16</v>
      </c>
      <c r="J61" s="260"/>
      <c r="K61" s="718">
        <f t="shared" si="10"/>
        <v>56.06</v>
      </c>
    </row>
    <row r="62" spans="1:14" x14ac:dyDescent="0.25">
      <c r="A62" s="678" t="s">
        <v>225</v>
      </c>
      <c r="B62" s="238"/>
      <c r="C62" s="238">
        <v>240.03</v>
      </c>
      <c r="D62" s="238"/>
      <c r="E62" s="238"/>
      <c r="F62" s="238"/>
      <c r="G62" s="238"/>
      <c r="H62" s="238"/>
      <c r="I62" s="238"/>
      <c r="J62" s="260"/>
      <c r="K62" s="718">
        <f t="shared" si="10"/>
        <v>240.03</v>
      </c>
    </row>
    <row r="63" spans="1:14" x14ac:dyDescent="0.25">
      <c r="A63" s="678" t="s">
        <v>226</v>
      </c>
      <c r="B63" s="238"/>
      <c r="C63" s="238">
        <v>604.15</v>
      </c>
      <c r="D63" s="238"/>
      <c r="E63" s="238"/>
      <c r="F63" s="238">
        <v>501.36</v>
      </c>
      <c r="G63" s="238"/>
      <c r="H63" s="238"/>
      <c r="I63" s="238"/>
      <c r="J63" s="260"/>
      <c r="K63" s="718">
        <f t="shared" si="10"/>
        <v>1105.51</v>
      </c>
    </row>
    <row r="64" spans="1:14" x14ac:dyDescent="0.25">
      <c r="A64" s="678" t="s">
        <v>227</v>
      </c>
      <c r="B64" s="238"/>
      <c r="C64" s="238">
        <v>1048.57</v>
      </c>
      <c r="D64" s="238"/>
      <c r="E64" s="238">
        <v>7.29</v>
      </c>
      <c r="F64" s="238">
        <v>24712.79</v>
      </c>
      <c r="G64" s="238"/>
      <c r="H64" s="238"/>
      <c r="I64" s="238">
        <v>0.21</v>
      </c>
      <c r="J64" s="260"/>
      <c r="K64" s="718">
        <f t="shared" si="10"/>
        <v>25768.86</v>
      </c>
    </row>
    <row r="65" spans="1:11" x14ac:dyDescent="0.25">
      <c r="A65" s="678" t="s">
        <v>599</v>
      </c>
      <c r="B65" s="238"/>
      <c r="C65" s="238">
        <v>1166.1500000000001</v>
      </c>
      <c r="D65" s="238">
        <v>406.82</v>
      </c>
      <c r="E65" s="238">
        <v>1715.11</v>
      </c>
      <c r="F65" s="238">
        <v>10129.67</v>
      </c>
      <c r="G65" s="238"/>
      <c r="H65" s="238"/>
      <c r="I65" s="238"/>
      <c r="J65" s="260"/>
      <c r="K65" s="718">
        <f t="shared" si="10"/>
        <v>13417.75</v>
      </c>
    </row>
    <row r="66" spans="1:11" x14ac:dyDescent="0.25">
      <c r="A66" s="678" t="s">
        <v>228</v>
      </c>
      <c r="B66" s="238"/>
      <c r="C66" s="238">
        <v>9650.66</v>
      </c>
      <c r="D66" s="238">
        <v>3340.89</v>
      </c>
      <c r="E66" s="238">
        <v>5798.38</v>
      </c>
      <c r="F66" s="238">
        <v>15046.96</v>
      </c>
      <c r="G66" s="238"/>
      <c r="H66" s="238"/>
      <c r="I66" s="238">
        <v>42.1</v>
      </c>
      <c r="J66" s="260">
        <v>1.8</v>
      </c>
      <c r="K66" s="718">
        <f t="shared" si="10"/>
        <v>33880.79</v>
      </c>
    </row>
    <row r="67" spans="1:11" x14ac:dyDescent="0.25">
      <c r="A67" s="678" t="s">
        <v>229</v>
      </c>
      <c r="B67" s="238"/>
      <c r="C67" s="238">
        <v>1252.52</v>
      </c>
      <c r="D67" s="238">
        <v>5411.49</v>
      </c>
      <c r="E67" s="238">
        <v>1040.29</v>
      </c>
      <c r="F67" s="238">
        <v>8774.99</v>
      </c>
      <c r="G67" s="238"/>
      <c r="H67" s="238"/>
      <c r="I67" s="238">
        <v>162.5</v>
      </c>
      <c r="J67" s="260"/>
      <c r="K67" s="718">
        <f>SUM(B67:J67)</f>
        <v>16641.79</v>
      </c>
    </row>
    <row r="68" spans="1:11" x14ac:dyDescent="0.25">
      <c r="A68" s="678" t="s">
        <v>230</v>
      </c>
      <c r="B68" s="238"/>
      <c r="C68" s="238">
        <v>31.68</v>
      </c>
      <c r="D68" s="238">
        <v>2557.73</v>
      </c>
      <c r="E68" s="238">
        <v>1809.8</v>
      </c>
      <c r="F68" s="238">
        <v>1345.71</v>
      </c>
      <c r="G68" s="238">
        <v>57.7</v>
      </c>
      <c r="H68" s="238"/>
      <c r="I68" s="238">
        <v>10.7</v>
      </c>
      <c r="J68" s="260"/>
      <c r="K68" s="718">
        <f t="shared" si="10"/>
        <v>5813.32</v>
      </c>
    </row>
    <row r="69" spans="1:11" x14ac:dyDescent="0.25">
      <c r="A69" s="678" t="s">
        <v>231</v>
      </c>
      <c r="B69" s="238"/>
      <c r="C69" s="238">
        <v>784.88</v>
      </c>
      <c r="D69" s="238">
        <v>1083.77</v>
      </c>
      <c r="E69" s="238">
        <v>465.24</v>
      </c>
      <c r="F69" s="238">
        <v>136.26</v>
      </c>
      <c r="G69" s="238"/>
      <c r="H69" s="238"/>
      <c r="I69" s="238">
        <v>7.16</v>
      </c>
      <c r="J69" s="260"/>
      <c r="K69" s="718">
        <f>SUM(C69:J69)</f>
        <v>2477.3100000000004</v>
      </c>
    </row>
    <row r="70" spans="1:11" x14ac:dyDescent="0.25">
      <c r="A70" s="681" t="s">
        <v>605</v>
      </c>
      <c r="B70" s="238"/>
      <c r="C70" s="238"/>
      <c r="D70" s="238"/>
      <c r="E70" s="238"/>
      <c r="F70" s="238"/>
      <c r="G70" s="238"/>
      <c r="H70" s="238"/>
      <c r="I70" s="238"/>
      <c r="J70" s="260"/>
      <c r="K70" s="718">
        <f t="shared" si="10"/>
        <v>0</v>
      </c>
    </row>
    <row r="71" spans="1:11" ht="13.8" thickBot="1" x14ac:dyDescent="0.3">
      <c r="A71" s="713" t="s">
        <v>233</v>
      </c>
      <c r="B71" s="238"/>
      <c r="C71" s="238"/>
      <c r="D71" s="238"/>
      <c r="E71" s="238"/>
      <c r="F71" s="238"/>
      <c r="G71" s="238"/>
      <c r="H71" s="238"/>
      <c r="I71" s="238"/>
      <c r="J71" s="260"/>
      <c r="K71" s="719">
        <f t="shared" si="10"/>
        <v>0</v>
      </c>
    </row>
    <row r="72" spans="1:11" ht="13.8" thickBot="1" x14ac:dyDescent="0.3">
      <c r="A72" s="619" t="s">
        <v>1</v>
      </c>
      <c r="B72" s="258">
        <f>SUM(B56:B71)</f>
        <v>0</v>
      </c>
      <c r="C72" s="258">
        <f>SUM(C56:C71)</f>
        <v>14830.039999999999</v>
      </c>
      <c r="D72" s="258">
        <f t="shared" ref="D72:K72" si="11">SUM(D56:D71)</f>
        <v>12800.7</v>
      </c>
      <c r="E72" s="258">
        <f t="shared" si="11"/>
        <v>10836.109999999999</v>
      </c>
      <c r="F72" s="258">
        <f t="shared" si="11"/>
        <v>60655.74</v>
      </c>
      <c r="G72" s="258">
        <f t="shared" si="11"/>
        <v>57.7</v>
      </c>
      <c r="H72" s="258">
        <f t="shared" si="11"/>
        <v>0</v>
      </c>
      <c r="I72" s="258">
        <f t="shared" si="11"/>
        <v>224.82999999999998</v>
      </c>
      <c r="J72" s="262">
        <f t="shared" si="11"/>
        <v>1.8</v>
      </c>
      <c r="K72" s="716">
        <f t="shared" si="11"/>
        <v>99406.920000000013</v>
      </c>
    </row>
    <row r="73" spans="1:11" x14ac:dyDescent="0.25">
      <c r="A73" s="712" t="s">
        <v>283</v>
      </c>
      <c r="B73" s="710">
        <f>B72*100/$K72</f>
        <v>0</v>
      </c>
      <c r="C73" s="710">
        <f>C72*100/$K72</f>
        <v>14.918518751008479</v>
      </c>
      <c r="D73" s="710">
        <f t="shared" ref="D73:H73" si="12">D72*100/$K72</f>
        <v>12.877071334671669</v>
      </c>
      <c r="E73" s="710">
        <f t="shared" si="12"/>
        <v>10.900760228764755</v>
      </c>
      <c r="F73" s="710">
        <f t="shared" si="12"/>
        <v>61.017623320388552</v>
      </c>
      <c r="G73" s="710">
        <f t="shared" si="12"/>
        <v>5.8044248830966691E-2</v>
      </c>
      <c r="H73" s="710">
        <f t="shared" si="12"/>
        <v>0</v>
      </c>
      <c r="I73" s="710">
        <f>I72*100/$K72</f>
        <v>0.226171377203921</v>
      </c>
      <c r="J73" s="710">
        <f>J72*100/$K72</f>
        <v>1.8107391316419417E-3</v>
      </c>
      <c r="K73" s="714">
        <v>100</v>
      </c>
    </row>
    <row r="75" spans="1:11" ht="13.8" thickBot="1" x14ac:dyDescent="0.3"/>
    <row r="76" spans="1:11" ht="13.8" thickBot="1" x14ac:dyDescent="0.3">
      <c r="A76" s="878" t="s">
        <v>606</v>
      </c>
      <c r="B76" s="879"/>
      <c r="C76" s="880"/>
    </row>
    <row r="77" spans="1:11" ht="13.8" thickBot="1" x14ac:dyDescent="0.3">
      <c r="A77" s="686" t="s">
        <v>31</v>
      </c>
      <c r="B77" s="687"/>
      <c r="C77" s="688" t="s">
        <v>240</v>
      </c>
    </row>
    <row r="78" spans="1:11" x14ac:dyDescent="0.25">
      <c r="A78" s="881" t="s">
        <v>64</v>
      </c>
      <c r="B78" s="882"/>
      <c r="C78" s="706">
        <v>28.35</v>
      </c>
    </row>
    <row r="79" spans="1:11" x14ac:dyDescent="0.25">
      <c r="A79" s="873" t="s">
        <v>450</v>
      </c>
      <c r="B79" s="874"/>
      <c r="C79" s="707">
        <v>23.53</v>
      </c>
    </row>
    <row r="80" spans="1:11" x14ac:dyDescent="0.25">
      <c r="A80" s="873" t="s">
        <v>238</v>
      </c>
      <c r="B80" s="874"/>
      <c r="C80" s="707">
        <v>22.18</v>
      </c>
    </row>
    <row r="81" spans="1:13" x14ac:dyDescent="0.25">
      <c r="A81" s="873" t="s">
        <v>102</v>
      </c>
      <c r="B81" s="874"/>
      <c r="C81" s="707">
        <v>14957</v>
      </c>
      <c r="M81">
        <v>99406.95</v>
      </c>
    </row>
    <row r="82" spans="1:13" x14ac:dyDescent="0.25">
      <c r="A82" s="873" t="s">
        <v>103</v>
      </c>
      <c r="B82" s="874"/>
      <c r="C82" s="707">
        <v>12862.08</v>
      </c>
      <c r="M82">
        <v>1456.86</v>
      </c>
    </row>
    <row r="83" spans="1:13" x14ac:dyDescent="0.25">
      <c r="A83" s="873" t="s">
        <v>411</v>
      </c>
      <c r="B83" s="874"/>
      <c r="C83" s="707">
        <v>10874.63</v>
      </c>
      <c r="M83">
        <f>SUM(M81:M82)</f>
        <v>100863.81</v>
      </c>
    </row>
    <row r="84" spans="1:13" x14ac:dyDescent="0.25">
      <c r="A84" s="873" t="s">
        <v>466</v>
      </c>
      <c r="B84" s="874"/>
      <c r="C84" s="707">
        <v>61354.720000000001</v>
      </c>
    </row>
    <row r="85" spans="1:13" x14ac:dyDescent="0.25">
      <c r="A85" s="873" t="s">
        <v>542</v>
      </c>
      <c r="B85" s="874"/>
      <c r="C85" s="707">
        <v>59.2</v>
      </c>
    </row>
    <row r="86" spans="1:13" x14ac:dyDescent="0.25">
      <c r="A86" s="873" t="s">
        <v>534</v>
      </c>
      <c r="B86" s="874"/>
      <c r="C86" s="707">
        <v>85.14</v>
      </c>
    </row>
    <row r="87" spans="1:13" x14ac:dyDescent="0.25">
      <c r="A87" s="873" t="s">
        <v>442</v>
      </c>
      <c r="B87" s="874"/>
      <c r="C87" s="708">
        <v>26.02</v>
      </c>
    </row>
    <row r="88" spans="1:13" x14ac:dyDescent="0.25">
      <c r="A88" s="873" t="s">
        <v>386</v>
      </c>
      <c r="B88" s="874"/>
      <c r="C88" s="708">
        <v>429</v>
      </c>
    </row>
    <row r="89" spans="1:13" ht="13.8" thickBot="1" x14ac:dyDescent="0.3">
      <c r="A89" s="885" t="s">
        <v>236</v>
      </c>
      <c r="B89" s="886"/>
      <c r="C89" s="708">
        <v>141.93</v>
      </c>
    </row>
    <row r="90" spans="1:13" ht="13.8" thickBot="1" x14ac:dyDescent="0.3">
      <c r="A90" s="883" t="s">
        <v>237</v>
      </c>
      <c r="B90" s="884"/>
      <c r="C90" s="692">
        <f>SUM(C78:C89)</f>
        <v>100863.77999999998</v>
      </c>
    </row>
    <row r="91" spans="1:13" x14ac:dyDescent="0.25">
      <c r="A91" s="667" t="s">
        <v>284</v>
      </c>
      <c r="B91" s="668"/>
      <c r="C91" s="709" t="s">
        <v>535</v>
      </c>
    </row>
  </sheetData>
  <mergeCells count="18">
    <mergeCell ref="A90:B90"/>
    <mergeCell ref="A79:B79"/>
    <mergeCell ref="A80:B80"/>
    <mergeCell ref="A81:B81"/>
    <mergeCell ref="A82:B82"/>
    <mergeCell ref="A83:B83"/>
    <mergeCell ref="A84:B84"/>
    <mergeCell ref="A85:B85"/>
    <mergeCell ref="A86:B86"/>
    <mergeCell ref="A87:B87"/>
    <mergeCell ref="A88:B88"/>
    <mergeCell ref="A89:B89"/>
    <mergeCell ref="A78:B78"/>
    <mergeCell ref="A2:F2"/>
    <mergeCell ref="H2:M2"/>
    <mergeCell ref="A32:N32"/>
    <mergeCell ref="A54:K54"/>
    <mergeCell ref="A76:C76"/>
  </mergeCells>
  <pageMargins left="0.7" right="0.7" top="0.75" bottom="0.75" header="0.3" footer="0.3"/>
  <ignoredErrors>
    <ignoredError sqref="N43"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91"/>
  <sheetViews>
    <sheetView tabSelected="1" topLeftCell="A70" workbookViewId="0">
      <selection activeCell="N13" sqref="N13"/>
    </sheetView>
  </sheetViews>
  <sheetFormatPr baseColWidth="10" defaultRowHeight="13.2" x14ac:dyDescent="0.25"/>
  <cols>
    <col min="12" max="12" width="13.5546875" customWidth="1"/>
    <col min="13" max="13" width="18.6640625" customWidth="1"/>
    <col min="14" max="14" width="14.44140625" bestFit="1" customWidth="1"/>
  </cols>
  <sheetData>
    <row r="1" spans="1:13" ht="13.8" thickBot="1" x14ac:dyDescent="0.3"/>
    <row r="2" spans="1:13" ht="13.8" thickBot="1" x14ac:dyDescent="0.3">
      <c r="A2" s="875" t="s">
        <v>607</v>
      </c>
      <c r="B2" s="876"/>
      <c r="C2" s="876"/>
      <c r="D2" s="876"/>
      <c r="E2" s="876"/>
      <c r="F2" s="877"/>
      <c r="H2" s="875" t="s">
        <v>608</v>
      </c>
      <c r="I2" s="876"/>
      <c r="J2" s="876"/>
      <c r="K2" s="876"/>
      <c r="L2" s="876"/>
      <c r="M2" s="877"/>
    </row>
    <row r="3" spans="1:13" ht="24.6" thickBot="1" x14ac:dyDescent="0.3">
      <c r="A3" s="620" t="s">
        <v>15</v>
      </c>
      <c r="B3" s="621" t="s">
        <v>270</v>
      </c>
      <c r="C3" s="621" t="s">
        <v>506</v>
      </c>
      <c r="D3" s="622" t="s">
        <v>585</v>
      </c>
      <c r="E3" s="623" t="s">
        <v>237</v>
      </c>
      <c r="F3" s="624" t="s">
        <v>283</v>
      </c>
      <c r="H3" s="625" t="s">
        <v>15</v>
      </c>
      <c r="I3" s="621" t="s">
        <v>3</v>
      </c>
      <c r="J3" s="621" t="s">
        <v>509</v>
      </c>
      <c r="K3" s="626" t="s">
        <v>585</v>
      </c>
      <c r="L3" s="627" t="s">
        <v>1</v>
      </c>
      <c r="M3" s="624" t="s">
        <v>283</v>
      </c>
    </row>
    <row r="4" spans="1:13" ht="13.8" thickBot="1" x14ac:dyDescent="0.3">
      <c r="A4" s="628" t="s">
        <v>219</v>
      </c>
      <c r="B4" s="629">
        <v>10.199999999999999</v>
      </c>
      <c r="C4" s="630"/>
      <c r="D4" s="631"/>
      <c r="E4" s="632">
        <f>SUM(B4:D4)</f>
        <v>10.199999999999999</v>
      </c>
      <c r="F4" s="633">
        <f t="shared" ref="F4:F19" si="0">E4*100/E$20</f>
        <v>1.068812674860897</v>
      </c>
      <c r="H4" s="634" t="s">
        <v>219</v>
      </c>
      <c r="I4" s="635">
        <v>0</v>
      </c>
      <c r="J4" s="635">
        <v>0</v>
      </c>
      <c r="K4" s="635">
        <v>0</v>
      </c>
      <c r="L4" s="636">
        <f t="shared" ref="L4:L19" si="1">SUM(I4:K4)</f>
        <v>0</v>
      </c>
      <c r="M4" s="461">
        <f t="shared" ref="M4:M19" si="2">L4*100/L$20</f>
        <v>0</v>
      </c>
    </row>
    <row r="5" spans="1:13" ht="13.8" thickBot="1" x14ac:dyDescent="0.3">
      <c r="A5" s="638" t="s">
        <v>220</v>
      </c>
      <c r="B5" s="639">
        <v>11.77</v>
      </c>
      <c r="C5" s="640"/>
      <c r="D5" s="641"/>
      <c r="E5" s="632">
        <f t="shared" ref="E5:E18" si="3">SUM(B5:D5)</f>
        <v>11.77</v>
      </c>
      <c r="F5" s="633">
        <f t="shared" si="0"/>
        <v>1.2333259983443881</v>
      </c>
      <c r="H5" s="642" t="s">
        <v>220</v>
      </c>
      <c r="I5" s="635">
        <v>0</v>
      </c>
      <c r="J5" s="635">
        <v>0</v>
      </c>
      <c r="K5" s="635">
        <v>0</v>
      </c>
      <c r="L5" s="636">
        <f t="shared" si="1"/>
        <v>0</v>
      </c>
      <c r="M5" s="461">
        <f t="shared" si="2"/>
        <v>0</v>
      </c>
    </row>
    <row r="6" spans="1:13" ht="13.8" thickBot="1" x14ac:dyDescent="0.3">
      <c r="A6" s="638" t="s">
        <v>221</v>
      </c>
      <c r="B6" s="639">
        <v>22.96</v>
      </c>
      <c r="C6" s="640"/>
      <c r="D6" s="641"/>
      <c r="E6" s="632">
        <f t="shared" si="3"/>
        <v>22.96</v>
      </c>
      <c r="F6" s="633">
        <f t="shared" si="0"/>
        <v>2.4058763740006075</v>
      </c>
      <c r="H6" s="642" t="s">
        <v>221</v>
      </c>
      <c r="I6" s="635">
        <v>0</v>
      </c>
      <c r="J6" s="635">
        <v>0</v>
      </c>
      <c r="K6" s="635">
        <v>0</v>
      </c>
      <c r="L6" s="636">
        <f t="shared" si="1"/>
        <v>0</v>
      </c>
      <c r="M6" s="461">
        <f t="shared" si="2"/>
        <v>0</v>
      </c>
    </row>
    <row r="7" spans="1:13" ht="13.8" thickBot="1" x14ac:dyDescent="0.3">
      <c r="A7" s="638" t="s">
        <v>222</v>
      </c>
      <c r="B7" s="639">
        <v>10.47</v>
      </c>
      <c r="C7" s="640"/>
      <c r="D7" s="641"/>
      <c r="E7" s="632">
        <f t="shared" si="3"/>
        <v>10.47</v>
      </c>
      <c r="F7" s="633">
        <f t="shared" si="0"/>
        <v>1.0971047750778031</v>
      </c>
      <c r="H7" s="642" t="s">
        <v>222</v>
      </c>
      <c r="I7" s="635">
        <v>0</v>
      </c>
      <c r="J7" s="635">
        <v>0</v>
      </c>
      <c r="K7" s="635">
        <v>0</v>
      </c>
      <c r="L7" s="636">
        <f t="shared" si="1"/>
        <v>0</v>
      </c>
      <c r="M7" s="461">
        <f t="shared" si="2"/>
        <v>0</v>
      </c>
    </row>
    <row r="8" spans="1:13" ht="13.8" thickBot="1" x14ac:dyDescent="0.3">
      <c r="A8" s="638" t="s">
        <v>223</v>
      </c>
      <c r="B8" s="639">
        <v>23.4</v>
      </c>
      <c r="C8" s="640"/>
      <c r="D8" s="641"/>
      <c r="E8" s="632">
        <f t="shared" si="3"/>
        <v>23.4</v>
      </c>
      <c r="F8" s="633">
        <f t="shared" si="0"/>
        <v>2.4519820187985286</v>
      </c>
      <c r="H8" s="642" t="s">
        <v>223</v>
      </c>
      <c r="I8" s="635">
        <v>0</v>
      </c>
      <c r="J8" s="635">
        <v>0</v>
      </c>
      <c r="K8" s="635">
        <v>0</v>
      </c>
      <c r="L8" s="636">
        <f t="shared" si="1"/>
        <v>0</v>
      </c>
      <c r="M8" s="461">
        <f t="shared" si="2"/>
        <v>0</v>
      </c>
    </row>
    <row r="9" spans="1:13" ht="13.8" thickBot="1" x14ac:dyDescent="0.3">
      <c r="A9" s="638" t="s">
        <v>224</v>
      </c>
      <c r="B9" s="639"/>
      <c r="C9" s="639">
        <v>4.57</v>
      </c>
      <c r="D9" s="641"/>
      <c r="E9" s="632">
        <f t="shared" si="3"/>
        <v>4.57</v>
      </c>
      <c r="F9" s="633">
        <f t="shared" si="0"/>
        <v>0.4788699925602255</v>
      </c>
      <c r="H9" s="642" t="s">
        <v>224</v>
      </c>
      <c r="I9" s="643">
        <v>5.5</v>
      </c>
      <c r="J9" s="643">
        <v>187.02</v>
      </c>
      <c r="K9" s="635">
        <v>0</v>
      </c>
      <c r="L9" s="636">
        <f t="shared" si="1"/>
        <v>192.52</v>
      </c>
      <c r="M9" s="637">
        <f t="shared" si="2"/>
        <v>0.18082972024556476</v>
      </c>
    </row>
    <row r="10" spans="1:13" ht="13.8" thickBot="1" x14ac:dyDescent="0.3">
      <c r="A10" s="638" t="s">
        <v>225</v>
      </c>
      <c r="B10" s="639">
        <v>20.8</v>
      </c>
      <c r="C10" s="639">
        <v>10.46</v>
      </c>
      <c r="D10" s="641"/>
      <c r="E10" s="632">
        <f t="shared" si="3"/>
        <v>31.26</v>
      </c>
      <c r="F10" s="633">
        <f t="shared" si="0"/>
        <v>3.2755964917795728</v>
      </c>
      <c r="H10" s="642" t="s">
        <v>225</v>
      </c>
      <c r="I10" s="644">
        <v>12</v>
      </c>
      <c r="J10" s="643">
        <v>97.33</v>
      </c>
      <c r="K10" s="635">
        <v>0</v>
      </c>
      <c r="L10" s="636">
        <f t="shared" si="1"/>
        <v>109.33</v>
      </c>
      <c r="M10" s="637">
        <f t="shared" si="2"/>
        <v>0.10269121813031162</v>
      </c>
    </row>
    <row r="11" spans="1:13" ht="13.8" thickBot="1" x14ac:dyDescent="0.3">
      <c r="A11" s="638" t="s">
        <v>226</v>
      </c>
      <c r="B11" s="639">
        <v>79.84</v>
      </c>
      <c r="C11" s="639">
        <v>163.63</v>
      </c>
      <c r="D11" s="641"/>
      <c r="E11" s="632">
        <f t="shared" si="3"/>
        <v>243.47</v>
      </c>
      <c r="F11" s="633">
        <f t="shared" si="0"/>
        <v>25.512139406704179</v>
      </c>
      <c r="H11" s="642" t="s">
        <v>226</v>
      </c>
      <c r="I11" s="643">
        <v>371.74</v>
      </c>
      <c r="J11" s="645">
        <v>1382.79</v>
      </c>
      <c r="K11" s="646">
        <v>1826.82</v>
      </c>
      <c r="L11" s="636">
        <f t="shared" si="1"/>
        <v>3581.35</v>
      </c>
      <c r="M11" s="637">
        <f t="shared" si="2"/>
        <v>3.3638817712520948</v>
      </c>
    </row>
    <row r="12" spans="1:13" ht="13.8" thickBot="1" x14ac:dyDescent="0.3">
      <c r="A12" s="638" t="s">
        <v>227</v>
      </c>
      <c r="B12" s="639">
        <v>59.75</v>
      </c>
      <c r="C12" s="639">
        <v>33</v>
      </c>
      <c r="D12" s="647">
        <v>10</v>
      </c>
      <c r="E12" s="632">
        <f t="shared" si="3"/>
        <v>102.75</v>
      </c>
      <c r="F12" s="633">
        <f t="shared" si="0"/>
        <v>10.766715915878155</v>
      </c>
      <c r="H12" s="642" t="s">
        <v>227</v>
      </c>
      <c r="I12" s="643">
        <v>913.87</v>
      </c>
      <c r="J12" s="645">
        <v>2506.0100000000002</v>
      </c>
      <c r="K12" s="646">
        <v>23173.86</v>
      </c>
      <c r="L12" s="636">
        <f t="shared" si="1"/>
        <v>26593.74</v>
      </c>
      <c r="M12" s="637">
        <f t="shared" si="2"/>
        <v>24.978903825489741</v>
      </c>
    </row>
    <row r="13" spans="1:13" ht="13.8" thickBot="1" x14ac:dyDescent="0.3">
      <c r="A13" s="638" t="s">
        <v>599</v>
      </c>
      <c r="B13" s="639"/>
      <c r="C13" s="639"/>
      <c r="D13" s="647"/>
      <c r="E13" s="632">
        <f t="shared" si="3"/>
        <v>0</v>
      </c>
      <c r="F13" s="633">
        <f t="shared" si="0"/>
        <v>0</v>
      </c>
      <c r="H13" s="642" t="s">
        <v>599</v>
      </c>
      <c r="I13" s="643">
        <v>90.48</v>
      </c>
      <c r="J13" s="643">
        <v>642.29999999999995</v>
      </c>
      <c r="K13" s="646">
        <v>14773.44</v>
      </c>
      <c r="L13" s="636">
        <f t="shared" si="1"/>
        <v>15506.220000000001</v>
      </c>
      <c r="M13" s="637">
        <f t="shared" si="2"/>
        <v>14.564644840360383</v>
      </c>
    </row>
    <row r="14" spans="1:13" ht="13.8" thickBot="1" x14ac:dyDescent="0.3">
      <c r="A14" s="638" t="s">
        <v>228</v>
      </c>
      <c r="B14" s="639">
        <v>165.86</v>
      </c>
      <c r="C14" s="639"/>
      <c r="D14" s="647">
        <v>24.37</v>
      </c>
      <c r="E14" s="632">
        <f t="shared" si="3"/>
        <v>190.23000000000002</v>
      </c>
      <c r="F14" s="633">
        <f t="shared" si="0"/>
        <v>19.933356386155733</v>
      </c>
      <c r="H14" s="642" t="s">
        <v>228</v>
      </c>
      <c r="I14" s="643">
        <v>374.55</v>
      </c>
      <c r="J14" s="645">
        <v>1235.3699999999999</v>
      </c>
      <c r="K14" s="646">
        <v>29118.42</v>
      </c>
      <c r="L14" s="636">
        <f t="shared" si="1"/>
        <v>30728.339999999997</v>
      </c>
      <c r="M14" s="637">
        <f t="shared" si="2"/>
        <v>28.86244091944004</v>
      </c>
    </row>
    <row r="15" spans="1:13" ht="13.8" thickBot="1" x14ac:dyDescent="0.3">
      <c r="A15" s="638" t="s">
        <v>586</v>
      </c>
      <c r="B15" s="639">
        <v>63.58</v>
      </c>
      <c r="C15" s="639">
        <v>9.5</v>
      </c>
      <c r="D15" s="647">
        <v>137.04</v>
      </c>
      <c r="E15" s="632">
        <f t="shared" si="3"/>
        <v>210.12</v>
      </c>
      <c r="F15" s="633">
        <f t="shared" si="0"/>
        <v>22.01754110213448</v>
      </c>
      <c r="H15" s="642" t="s">
        <v>586</v>
      </c>
      <c r="I15" s="643">
        <v>140.18</v>
      </c>
      <c r="J15" s="645">
        <v>1843.17</v>
      </c>
      <c r="K15" s="646">
        <v>17332.12</v>
      </c>
      <c r="L15" s="636">
        <f t="shared" si="1"/>
        <v>19315.469999999998</v>
      </c>
      <c r="M15" s="637">
        <f t="shared" si="2"/>
        <v>18.142587972738408</v>
      </c>
    </row>
    <row r="16" spans="1:13" ht="13.8" thickBot="1" x14ac:dyDescent="0.3">
      <c r="A16" s="638" t="s">
        <v>230</v>
      </c>
      <c r="B16" s="639">
        <v>19.54</v>
      </c>
      <c r="C16" s="639">
        <v>10.15</v>
      </c>
      <c r="D16" s="647"/>
      <c r="E16" s="632">
        <f t="shared" si="3"/>
        <v>29.689999999999998</v>
      </c>
      <c r="F16" s="633">
        <f t="shared" si="0"/>
        <v>3.1110831682960818</v>
      </c>
      <c r="H16" s="642" t="s">
        <v>230</v>
      </c>
      <c r="I16" s="649">
        <v>0</v>
      </c>
      <c r="J16" s="649" t="s">
        <v>609</v>
      </c>
      <c r="K16" s="646">
        <v>7434.04</v>
      </c>
      <c r="L16" s="636">
        <f t="shared" si="1"/>
        <v>7434.04</v>
      </c>
      <c r="M16" s="637">
        <f t="shared" si="2"/>
        <v>6.9826271218280604</v>
      </c>
    </row>
    <row r="17" spans="1:15" ht="13.8" thickBot="1" x14ac:dyDescent="0.3">
      <c r="A17" s="638" t="s">
        <v>231</v>
      </c>
      <c r="B17" s="639">
        <v>38.81</v>
      </c>
      <c r="C17" s="639">
        <v>1.22</v>
      </c>
      <c r="D17" s="647"/>
      <c r="E17" s="632">
        <f t="shared" si="3"/>
        <v>40.03</v>
      </c>
      <c r="F17" s="633">
        <f t="shared" si="0"/>
        <v>4.1945658210472265</v>
      </c>
      <c r="H17" s="642" t="s">
        <v>231</v>
      </c>
      <c r="I17" s="643">
        <v>24.6</v>
      </c>
      <c r="J17" s="643">
        <v>181.16</v>
      </c>
      <c r="K17" s="646">
        <v>2798.03</v>
      </c>
      <c r="L17" s="636">
        <f t="shared" si="1"/>
        <v>3003.79</v>
      </c>
      <c r="M17" s="637">
        <f t="shared" si="2"/>
        <v>2.8213926105154008</v>
      </c>
      <c r="O17">
        <v>954.33</v>
      </c>
    </row>
    <row r="18" spans="1:15" ht="13.8" thickBot="1" x14ac:dyDescent="0.3">
      <c r="A18" s="638" t="s">
        <v>587</v>
      </c>
      <c r="B18" s="639">
        <v>2.4</v>
      </c>
      <c r="C18" s="639">
        <v>5.7</v>
      </c>
      <c r="D18" s="647"/>
      <c r="E18" s="632">
        <f t="shared" si="3"/>
        <v>8.1</v>
      </c>
      <c r="F18" s="633">
        <f t="shared" si="0"/>
        <v>0.84876300650718306</v>
      </c>
      <c r="H18" s="642" t="s">
        <v>587</v>
      </c>
      <c r="I18" s="635">
        <v>0</v>
      </c>
      <c r="J18" s="635">
        <v>0</v>
      </c>
      <c r="K18" s="635">
        <v>0</v>
      </c>
      <c r="L18" s="636">
        <f t="shared" si="1"/>
        <v>0</v>
      </c>
      <c r="M18" s="461">
        <f t="shared" si="2"/>
        <v>0</v>
      </c>
      <c r="O18">
        <v>106464.8</v>
      </c>
    </row>
    <row r="19" spans="1:15" ht="13.8" thickBot="1" x14ac:dyDescent="0.3">
      <c r="A19" s="650" t="s">
        <v>233</v>
      </c>
      <c r="B19" s="639">
        <v>3.75</v>
      </c>
      <c r="C19" s="639">
        <v>11.56</v>
      </c>
      <c r="D19" s="647"/>
      <c r="E19" s="632">
        <f>SUM(B19:D19)</f>
        <v>15.31</v>
      </c>
      <c r="F19" s="633">
        <f t="shared" si="0"/>
        <v>1.6042668678549348</v>
      </c>
      <c r="H19" s="651" t="s">
        <v>233</v>
      </c>
      <c r="I19" s="635">
        <v>0</v>
      </c>
      <c r="J19" s="635">
        <v>0</v>
      </c>
      <c r="K19" s="635">
        <v>0</v>
      </c>
      <c r="L19" s="636">
        <f t="shared" si="1"/>
        <v>0</v>
      </c>
      <c r="M19" s="461">
        <f t="shared" si="2"/>
        <v>0</v>
      </c>
      <c r="O19">
        <f>SUM(O17:O18)</f>
        <v>107419.13</v>
      </c>
    </row>
    <row r="20" spans="1:15" ht="13.8" thickBot="1" x14ac:dyDescent="0.3">
      <c r="A20" s="652" t="s">
        <v>237</v>
      </c>
      <c r="B20" s="653">
        <f>SUM(B4:B19)</f>
        <v>533.13</v>
      </c>
      <c r="C20" s="653">
        <f>SUM(C4:C19)</f>
        <v>249.79</v>
      </c>
      <c r="D20" s="654">
        <f>SUM(D4:D19)</f>
        <v>171.41</v>
      </c>
      <c r="E20" s="655">
        <f>SUM(E4:E19)</f>
        <v>954.33</v>
      </c>
      <c r="F20" s="656">
        <v>100</v>
      </c>
      <c r="H20" s="657" t="s">
        <v>237</v>
      </c>
      <c r="I20" s="658">
        <f>SUM(I4:I19)</f>
        <v>1932.92</v>
      </c>
      <c r="J20" s="658">
        <f>SUM(J4:J19)</f>
        <v>8075.15</v>
      </c>
      <c r="K20" s="659">
        <f>SUM(K4:K19)</f>
        <v>96456.73</v>
      </c>
      <c r="L20" s="660">
        <f>SUM(L4:L19)</f>
        <v>106464.79999999999</v>
      </c>
      <c r="M20" s="661">
        <v>100</v>
      </c>
    </row>
    <row r="21" spans="1:15" ht="13.8" x14ac:dyDescent="0.3">
      <c r="A21" s="662" t="s">
        <v>283</v>
      </c>
      <c r="B21" s="663">
        <f>B20*100/$E20</f>
        <v>55.864323661626479</v>
      </c>
      <c r="C21" s="663">
        <f>C20*100/$E20</f>
        <v>26.174384122892498</v>
      </c>
      <c r="D21" s="663">
        <f>D20*100/$E20</f>
        <v>17.961292215481016</v>
      </c>
      <c r="E21" s="664">
        <v>100</v>
      </c>
      <c r="F21" s="665"/>
      <c r="H21" s="662" t="s">
        <v>283</v>
      </c>
      <c r="I21" s="663">
        <f>I20*100/$L$20</f>
        <v>1.8155484253950605</v>
      </c>
      <c r="J21" s="663">
        <f t="shared" ref="J21:K21" si="4">J20*100/$L$20</f>
        <v>7.584807372953315</v>
      </c>
      <c r="K21" s="663">
        <f t="shared" si="4"/>
        <v>90.599644201651643</v>
      </c>
      <c r="L21" s="664">
        <v>100</v>
      </c>
      <c r="M21" s="666"/>
    </row>
    <row r="22" spans="1:15" ht="13.8" x14ac:dyDescent="0.3">
      <c r="A22" s="667" t="s">
        <v>284</v>
      </c>
      <c r="B22" s="666"/>
      <c r="C22" s="666"/>
      <c r="D22" s="666"/>
      <c r="E22" s="666"/>
      <c r="F22" s="666"/>
      <c r="H22" s="667" t="s">
        <v>284</v>
      </c>
      <c r="I22" s="668"/>
      <c r="J22" s="666"/>
      <c r="K22" s="666"/>
      <c r="L22" s="666"/>
      <c r="M22" s="666"/>
    </row>
    <row r="23" spans="1:15" ht="13.8" x14ac:dyDescent="0.3">
      <c r="A23" s="669" t="s">
        <v>588</v>
      </c>
      <c r="B23" s="666"/>
      <c r="C23" s="666"/>
      <c r="D23" s="666"/>
      <c r="E23" s="666"/>
      <c r="F23" s="666"/>
    </row>
    <row r="24" spans="1:15" ht="13.8" x14ac:dyDescent="0.3">
      <c r="A24" s="669" t="s">
        <v>589</v>
      </c>
      <c r="B24" s="666"/>
      <c r="C24" s="666"/>
      <c r="D24" s="666"/>
      <c r="E24" s="666"/>
      <c r="F24" s="666"/>
    </row>
    <row r="25" spans="1:15" ht="13.8" x14ac:dyDescent="0.3">
      <c r="A25" s="667" t="s">
        <v>528</v>
      </c>
      <c r="B25" s="666"/>
      <c r="C25" s="666"/>
      <c r="D25" s="666"/>
      <c r="E25" s="666"/>
      <c r="F25" s="666"/>
    </row>
    <row r="26" spans="1:15" ht="13.8" x14ac:dyDescent="0.3">
      <c r="A26" s="667" t="s">
        <v>529</v>
      </c>
      <c r="B26" s="281"/>
      <c r="C26" s="281"/>
      <c r="D26" s="281"/>
      <c r="E26" s="666"/>
      <c r="F26" s="666"/>
    </row>
    <row r="27" spans="1:15" ht="13.8" x14ac:dyDescent="0.3">
      <c r="A27" s="670" t="s">
        <v>610</v>
      </c>
      <c r="B27" s="281"/>
      <c r="C27" s="281"/>
      <c r="D27" s="281"/>
      <c r="E27" s="666"/>
      <c r="F27" s="666"/>
    </row>
    <row r="28" spans="1:15" ht="13.8" x14ac:dyDescent="0.3">
      <c r="A28" s="281" t="s">
        <v>611</v>
      </c>
      <c r="B28" s="281"/>
      <c r="C28" s="281"/>
      <c r="D28" s="281"/>
      <c r="E28" s="666"/>
      <c r="F28" s="666"/>
    </row>
    <row r="30" spans="1:15" ht="13.8" thickBot="1" x14ac:dyDescent="0.3"/>
    <row r="31" spans="1:15" ht="13.8" thickBot="1" x14ac:dyDescent="0.3">
      <c r="A31" s="782" t="s">
        <v>612</v>
      </c>
      <c r="B31" s="783"/>
      <c r="C31" s="783"/>
      <c r="D31" s="783"/>
      <c r="E31" s="783"/>
      <c r="F31" s="783"/>
      <c r="G31" s="783"/>
      <c r="H31" s="783"/>
      <c r="I31" s="783"/>
      <c r="J31" s="783"/>
      <c r="K31" s="783"/>
      <c r="L31" s="783"/>
      <c r="M31" s="783"/>
      <c r="N31" s="784"/>
    </row>
    <row r="32" spans="1:15" ht="24.6" thickBot="1" x14ac:dyDescent="0.3">
      <c r="A32" s="617" t="s">
        <v>15</v>
      </c>
      <c r="B32" s="618" t="s">
        <v>65</v>
      </c>
      <c r="C32" s="618" t="s">
        <v>594</v>
      </c>
      <c r="D32" s="618" t="s">
        <v>442</v>
      </c>
      <c r="E32" s="618" t="s">
        <v>49</v>
      </c>
      <c r="F32" s="618" t="s">
        <v>102</v>
      </c>
      <c r="G32" s="618" t="s">
        <v>103</v>
      </c>
      <c r="H32" s="618" t="s">
        <v>411</v>
      </c>
      <c r="I32" s="618" t="s">
        <v>235</v>
      </c>
      <c r="J32" s="618" t="s">
        <v>542</v>
      </c>
      <c r="K32" s="618" t="s">
        <v>451</v>
      </c>
      <c r="L32" s="67" t="s">
        <v>386</v>
      </c>
      <c r="M32" s="67" t="s">
        <v>236</v>
      </c>
      <c r="N32" s="68" t="s">
        <v>1</v>
      </c>
    </row>
    <row r="33" spans="1:14" x14ac:dyDescent="0.25">
      <c r="A33" s="671" t="s">
        <v>219</v>
      </c>
      <c r="B33" s="672">
        <v>2.4500000000000002</v>
      </c>
      <c r="C33" s="672">
        <v>0.94</v>
      </c>
      <c r="D33" s="672"/>
      <c r="E33" s="672">
        <v>0.63</v>
      </c>
      <c r="F33" s="673">
        <v>0.2</v>
      </c>
      <c r="G33" s="673"/>
      <c r="H33" s="673"/>
      <c r="I33" s="673"/>
      <c r="J33" s="674"/>
      <c r="K33" s="675"/>
      <c r="L33" s="676">
        <v>0.2</v>
      </c>
      <c r="M33" s="677">
        <v>5.78</v>
      </c>
      <c r="N33" s="531">
        <f t="shared" ref="N33:N41" si="5">SUM(B33:M33)</f>
        <v>10.200000000000001</v>
      </c>
    </row>
    <row r="34" spans="1:14" x14ac:dyDescent="0.25">
      <c r="A34" s="678" t="s">
        <v>220</v>
      </c>
      <c r="B34" s="679">
        <v>1.22</v>
      </c>
      <c r="C34" s="679">
        <v>5.74</v>
      </c>
      <c r="D34" s="679"/>
      <c r="E34" s="679">
        <v>3.78</v>
      </c>
      <c r="F34" s="673"/>
      <c r="G34" s="673"/>
      <c r="H34" s="673"/>
      <c r="I34" s="673"/>
      <c r="J34" s="673"/>
      <c r="K34" s="673"/>
      <c r="L34" s="673">
        <v>0.48</v>
      </c>
      <c r="M34" s="677">
        <v>0.55000000000000004</v>
      </c>
      <c r="N34" s="424">
        <f t="shared" si="5"/>
        <v>11.770000000000001</v>
      </c>
    </row>
    <row r="35" spans="1:14" x14ac:dyDescent="0.25">
      <c r="A35" s="678" t="s">
        <v>221</v>
      </c>
      <c r="B35" s="679">
        <v>1.99</v>
      </c>
      <c r="C35" s="679">
        <v>0.54</v>
      </c>
      <c r="D35" s="679"/>
      <c r="E35" s="679">
        <v>5.85</v>
      </c>
      <c r="F35" s="673"/>
      <c r="G35" s="673"/>
      <c r="H35" s="673"/>
      <c r="I35" s="673"/>
      <c r="J35" s="673"/>
      <c r="K35" s="673"/>
      <c r="L35" s="677">
        <v>4.7699999999999996</v>
      </c>
      <c r="M35" s="677">
        <v>9.81</v>
      </c>
      <c r="N35" s="539">
        <f t="shared" si="5"/>
        <v>22.96</v>
      </c>
    </row>
    <row r="36" spans="1:14" x14ac:dyDescent="0.25">
      <c r="A36" s="678" t="s">
        <v>222</v>
      </c>
      <c r="B36" s="679">
        <v>0.25</v>
      </c>
      <c r="C36" s="679">
        <v>1.05</v>
      </c>
      <c r="D36" s="679"/>
      <c r="E36" s="679">
        <v>3.97</v>
      </c>
      <c r="F36" s="673"/>
      <c r="G36" s="673"/>
      <c r="H36" s="673"/>
      <c r="I36" s="673"/>
      <c r="J36" s="673"/>
      <c r="K36" s="673"/>
      <c r="L36" s="677">
        <v>0.55000000000000004</v>
      </c>
      <c r="M36" s="677">
        <v>4.6500000000000004</v>
      </c>
      <c r="N36" s="424">
        <f t="shared" si="5"/>
        <v>10.47</v>
      </c>
    </row>
    <row r="37" spans="1:14" x14ac:dyDescent="0.25">
      <c r="A37" s="678" t="s">
        <v>223</v>
      </c>
      <c r="B37" s="679">
        <v>6.13</v>
      </c>
      <c r="C37" s="679">
        <v>6.06</v>
      </c>
      <c r="D37" s="679"/>
      <c r="E37" s="679">
        <v>8.15</v>
      </c>
      <c r="F37" s="673"/>
      <c r="G37" s="673"/>
      <c r="H37" s="673"/>
      <c r="I37" s="673"/>
      <c r="J37" s="673"/>
      <c r="K37" s="673">
        <v>2.25</v>
      </c>
      <c r="L37" s="673">
        <v>0.81</v>
      </c>
      <c r="M37" s="677"/>
      <c r="N37" s="424">
        <f t="shared" si="5"/>
        <v>23.4</v>
      </c>
    </row>
    <row r="38" spans="1:14" x14ac:dyDescent="0.25">
      <c r="A38" s="678" t="s">
        <v>224</v>
      </c>
      <c r="B38" s="679"/>
      <c r="C38" s="679"/>
      <c r="D38" s="679"/>
      <c r="E38" s="679">
        <v>0.7</v>
      </c>
      <c r="F38" s="673">
        <v>2.78</v>
      </c>
      <c r="G38" s="673"/>
      <c r="H38" s="673"/>
      <c r="I38" s="673"/>
      <c r="J38" s="673"/>
      <c r="K38" s="673"/>
      <c r="L38" s="677"/>
      <c r="M38" s="677">
        <v>1.0900000000000001</v>
      </c>
      <c r="N38" s="424">
        <f t="shared" si="5"/>
        <v>4.5699999999999994</v>
      </c>
    </row>
    <row r="39" spans="1:14" x14ac:dyDescent="0.25">
      <c r="A39" s="678" t="s">
        <v>225</v>
      </c>
      <c r="B39" s="679"/>
      <c r="C39" s="679">
        <v>1.7</v>
      </c>
      <c r="D39" s="679"/>
      <c r="E39" s="679"/>
      <c r="F39" s="673">
        <v>5.5</v>
      </c>
      <c r="G39" s="673"/>
      <c r="H39" s="673"/>
      <c r="I39" s="673"/>
      <c r="J39" s="673"/>
      <c r="K39" s="673">
        <v>14.99</v>
      </c>
      <c r="L39" s="677">
        <v>5.0599999999999996</v>
      </c>
      <c r="M39" s="677">
        <v>4</v>
      </c>
      <c r="N39" s="424">
        <f t="shared" si="5"/>
        <v>31.25</v>
      </c>
    </row>
    <row r="40" spans="1:14" x14ac:dyDescent="0.25">
      <c r="A40" s="678" t="s">
        <v>226</v>
      </c>
      <c r="B40" s="679">
        <v>0.71</v>
      </c>
      <c r="C40" s="679"/>
      <c r="D40" s="679"/>
      <c r="E40" s="679"/>
      <c r="F40" s="673">
        <v>13.71</v>
      </c>
      <c r="G40" s="673"/>
      <c r="H40" s="673"/>
      <c r="I40" s="673">
        <v>95.2</v>
      </c>
      <c r="J40" s="673"/>
      <c r="K40" s="673">
        <v>91.81</v>
      </c>
      <c r="L40" s="677"/>
      <c r="M40" s="677">
        <v>42.04</v>
      </c>
      <c r="N40" s="424">
        <f t="shared" si="5"/>
        <v>243.47</v>
      </c>
    </row>
    <row r="41" spans="1:14" x14ac:dyDescent="0.25">
      <c r="A41" s="678" t="s">
        <v>227</v>
      </c>
      <c r="B41" s="679"/>
      <c r="C41" s="679"/>
      <c r="D41" s="679"/>
      <c r="E41" s="679"/>
      <c r="F41" s="673">
        <v>39</v>
      </c>
      <c r="G41" s="673"/>
      <c r="H41" s="673"/>
      <c r="I41" s="673">
        <v>63.75</v>
      </c>
      <c r="J41" s="673"/>
      <c r="K41" s="673"/>
      <c r="L41" s="677"/>
      <c r="M41" s="677"/>
      <c r="N41" s="424">
        <f t="shared" si="5"/>
        <v>102.75</v>
      </c>
    </row>
    <row r="42" spans="1:14" x14ac:dyDescent="0.25">
      <c r="A42" s="678" t="s">
        <v>599</v>
      </c>
      <c r="B42" s="679"/>
      <c r="C42" s="679"/>
      <c r="D42" s="679"/>
      <c r="E42" s="679"/>
      <c r="F42" s="673"/>
      <c r="G42" s="673"/>
      <c r="H42" s="673"/>
      <c r="I42" s="673"/>
      <c r="J42" s="673"/>
      <c r="K42" s="673"/>
      <c r="L42" s="677"/>
      <c r="M42" s="677"/>
      <c r="N42" s="424">
        <f t="shared" ref="N42" si="6">SUM(F42:M42)</f>
        <v>0</v>
      </c>
    </row>
    <row r="43" spans="1:14" x14ac:dyDescent="0.25">
      <c r="A43" s="678" t="s">
        <v>228</v>
      </c>
      <c r="B43" s="679"/>
      <c r="C43" s="679"/>
      <c r="D43" s="679"/>
      <c r="E43" s="679"/>
      <c r="F43" s="673"/>
      <c r="G43" s="673">
        <v>7.89</v>
      </c>
      <c r="H43" s="673">
        <v>0.3</v>
      </c>
      <c r="I43" s="680">
        <v>172.83</v>
      </c>
      <c r="J43" s="673"/>
      <c r="K43" s="673"/>
      <c r="L43" s="677">
        <v>0.15</v>
      </c>
      <c r="M43" s="677">
        <v>9.06</v>
      </c>
      <c r="N43" s="539">
        <f t="shared" ref="N43:N48" si="7">SUM(B43:M43)</f>
        <v>190.23000000000002</v>
      </c>
    </row>
    <row r="44" spans="1:14" x14ac:dyDescent="0.25">
      <c r="A44" s="678" t="s">
        <v>229</v>
      </c>
      <c r="B44" s="679"/>
      <c r="C44" s="679"/>
      <c r="D44" s="679">
        <v>21.86</v>
      </c>
      <c r="E44" s="679"/>
      <c r="F44" s="673">
        <v>0.5</v>
      </c>
      <c r="G44" s="673">
        <v>42.21</v>
      </c>
      <c r="H44" s="673">
        <v>63.75</v>
      </c>
      <c r="I44" s="680">
        <v>3</v>
      </c>
      <c r="J44" s="673"/>
      <c r="K44" s="673"/>
      <c r="L44" s="677">
        <v>72.11</v>
      </c>
      <c r="M44" s="677">
        <v>6.7</v>
      </c>
      <c r="N44" s="539">
        <f t="shared" si="7"/>
        <v>210.13</v>
      </c>
    </row>
    <row r="45" spans="1:14" x14ac:dyDescent="0.25">
      <c r="A45" s="678" t="s">
        <v>230</v>
      </c>
      <c r="B45" s="679"/>
      <c r="C45" s="679"/>
      <c r="D45" s="679">
        <v>0.9</v>
      </c>
      <c r="E45" s="679"/>
      <c r="F45" s="673"/>
      <c r="G45" s="673">
        <v>8.4499999999999993</v>
      </c>
      <c r="H45" s="680"/>
      <c r="I45" s="673"/>
      <c r="J45" s="673">
        <v>2.5</v>
      </c>
      <c r="K45" s="673"/>
      <c r="L45" s="677">
        <v>15.74</v>
      </c>
      <c r="M45" s="677">
        <v>2.1</v>
      </c>
      <c r="N45" s="424">
        <f t="shared" si="7"/>
        <v>29.69</v>
      </c>
    </row>
    <row r="46" spans="1:14" x14ac:dyDescent="0.25">
      <c r="A46" s="678" t="s">
        <v>231</v>
      </c>
      <c r="B46" s="679"/>
      <c r="C46" s="679"/>
      <c r="D46" s="679">
        <v>1.06</v>
      </c>
      <c r="E46" s="679"/>
      <c r="F46" s="673">
        <v>22.28</v>
      </c>
      <c r="G46" s="673">
        <v>3.63</v>
      </c>
      <c r="H46" s="680"/>
      <c r="I46" s="673">
        <v>9.61</v>
      </c>
      <c r="J46" s="673"/>
      <c r="K46" s="673"/>
      <c r="L46" s="677">
        <v>1.59</v>
      </c>
      <c r="M46" s="677">
        <v>1.86</v>
      </c>
      <c r="N46" s="424">
        <f t="shared" si="7"/>
        <v>40.03</v>
      </c>
    </row>
    <row r="47" spans="1:14" x14ac:dyDescent="0.25">
      <c r="A47" s="678" t="s">
        <v>587</v>
      </c>
      <c r="B47" s="679"/>
      <c r="C47" s="679"/>
      <c r="D47" s="679"/>
      <c r="E47" s="679"/>
      <c r="F47" s="673"/>
      <c r="G47" s="673"/>
      <c r="H47" s="673"/>
      <c r="I47" s="673"/>
      <c r="J47" s="673"/>
      <c r="K47" s="673"/>
      <c r="L47" s="677">
        <v>3.4</v>
      </c>
      <c r="M47" s="677">
        <v>4.7</v>
      </c>
      <c r="N47" s="424">
        <f t="shared" si="7"/>
        <v>8.1</v>
      </c>
    </row>
    <row r="48" spans="1:14" ht="13.8" thickBot="1" x14ac:dyDescent="0.3">
      <c r="A48" s="681" t="s">
        <v>233</v>
      </c>
      <c r="B48" s="682"/>
      <c r="C48" s="682"/>
      <c r="D48" s="682">
        <v>0.44</v>
      </c>
      <c r="E48" s="682"/>
      <c r="F48" s="683"/>
      <c r="G48" s="683"/>
      <c r="H48" s="683"/>
      <c r="I48" s="683">
        <v>1.95</v>
      </c>
      <c r="J48" s="683"/>
      <c r="K48" s="683"/>
      <c r="L48" s="684"/>
      <c r="M48" s="684">
        <v>12.92</v>
      </c>
      <c r="N48" s="540">
        <f t="shared" si="7"/>
        <v>15.31</v>
      </c>
    </row>
    <row r="49" spans="1:14" ht="13.8" thickBot="1" x14ac:dyDescent="0.3">
      <c r="A49" s="619" t="s">
        <v>1</v>
      </c>
      <c r="B49" s="258">
        <f>SUM(B33:B48)</f>
        <v>12.75</v>
      </c>
      <c r="C49" s="258">
        <f>SUM(C33:C48)</f>
        <v>16.029999999999998</v>
      </c>
      <c r="D49" s="258">
        <f>SUM(D33:D48)</f>
        <v>24.259999999999998</v>
      </c>
      <c r="E49" s="258">
        <f>SUM(E33:E48)</f>
        <v>23.080000000000002</v>
      </c>
      <c r="F49" s="258">
        <f>SUM(F33:F48)</f>
        <v>83.97</v>
      </c>
      <c r="G49" s="258">
        <f t="shared" ref="G49:N49" si="8">SUM(G33:G48)</f>
        <v>62.18</v>
      </c>
      <c r="H49" s="258">
        <f t="shared" si="8"/>
        <v>64.05</v>
      </c>
      <c r="I49" s="258">
        <f t="shared" si="8"/>
        <v>346.34</v>
      </c>
      <c r="J49" s="258">
        <f t="shared" si="8"/>
        <v>2.5</v>
      </c>
      <c r="K49" s="258">
        <f t="shared" si="8"/>
        <v>109.05000000000001</v>
      </c>
      <c r="L49" s="619">
        <f t="shared" si="8"/>
        <v>104.86</v>
      </c>
      <c r="M49" s="262">
        <f t="shared" si="8"/>
        <v>105.26</v>
      </c>
      <c r="N49" s="263">
        <f t="shared" si="8"/>
        <v>954.33</v>
      </c>
    </row>
    <row r="50" spans="1:14" x14ac:dyDescent="0.25">
      <c r="A50" s="712" t="s">
        <v>283</v>
      </c>
      <c r="B50" s="720"/>
      <c r="C50" s="720"/>
      <c r="D50" s="720"/>
      <c r="E50" s="720"/>
      <c r="F50" s="721">
        <f>F49*100/$N49</f>
        <v>8.7988431674577967</v>
      </c>
      <c r="G50" s="721">
        <f t="shared" ref="G50:M50" si="9">G49*100/$N49</f>
        <v>6.515565894397116</v>
      </c>
      <c r="H50" s="721">
        <f t="shared" si="9"/>
        <v>6.7115148847882802</v>
      </c>
      <c r="I50" s="721">
        <f t="shared" si="9"/>
        <v>36.291429589345405</v>
      </c>
      <c r="J50" s="721">
        <f t="shared" si="9"/>
        <v>0.26196389089727873</v>
      </c>
      <c r="K50" s="721">
        <f t="shared" si="9"/>
        <v>11.426864920939298</v>
      </c>
      <c r="L50" s="721">
        <f t="shared" si="9"/>
        <v>10.987813439795458</v>
      </c>
      <c r="M50" s="722">
        <f t="shared" si="9"/>
        <v>11.029727662339022</v>
      </c>
      <c r="N50" s="430">
        <v>100</v>
      </c>
    </row>
    <row r="52" spans="1:14" ht="13.8" thickBot="1" x14ac:dyDescent="0.3"/>
    <row r="53" spans="1:14" ht="13.8" thickBot="1" x14ac:dyDescent="0.3">
      <c r="A53" s="782" t="s">
        <v>613</v>
      </c>
      <c r="B53" s="783"/>
      <c r="C53" s="783"/>
      <c r="D53" s="783"/>
      <c r="E53" s="783"/>
      <c r="F53" s="783"/>
      <c r="G53" s="783"/>
      <c r="H53" s="783"/>
      <c r="I53" s="783"/>
      <c r="J53" s="783"/>
      <c r="K53" s="784"/>
    </row>
    <row r="54" spans="1:14" ht="36.6" thickBot="1" x14ac:dyDescent="0.3">
      <c r="A54" s="617" t="s">
        <v>15</v>
      </c>
      <c r="B54" s="618" t="s">
        <v>442</v>
      </c>
      <c r="C54" s="618" t="s">
        <v>102</v>
      </c>
      <c r="D54" s="618" t="s">
        <v>103</v>
      </c>
      <c r="E54" s="618" t="s">
        <v>411</v>
      </c>
      <c r="F54" s="618" t="s">
        <v>235</v>
      </c>
      <c r="G54" s="618" t="s">
        <v>542</v>
      </c>
      <c r="H54" s="618" t="s">
        <v>451</v>
      </c>
      <c r="I54" s="618" t="s">
        <v>386</v>
      </c>
      <c r="J54" s="618" t="s">
        <v>236</v>
      </c>
      <c r="K54" s="70" t="s">
        <v>1</v>
      </c>
    </row>
    <row r="55" spans="1:14" x14ac:dyDescent="0.25">
      <c r="A55" s="671" t="s">
        <v>219</v>
      </c>
      <c r="B55" s="694"/>
      <c r="C55" s="695"/>
      <c r="D55" s="695"/>
      <c r="E55" s="695"/>
      <c r="F55" s="695"/>
      <c r="G55" s="695"/>
      <c r="H55" s="696"/>
      <c r="I55" s="697"/>
      <c r="J55" s="697"/>
      <c r="K55" s="531">
        <f>SUM(C55:J55)</f>
        <v>0</v>
      </c>
    </row>
    <row r="56" spans="1:14" x14ac:dyDescent="0.25">
      <c r="A56" s="678" t="s">
        <v>220</v>
      </c>
      <c r="B56" s="698"/>
      <c r="C56" s="699"/>
      <c r="D56" s="699"/>
      <c r="E56" s="699"/>
      <c r="F56" s="699"/>
      <c r="G56" s="699"/>
      <c r="H56" s="699"/>
      <c r="I56" s="699"/>
      <c r="J56" s="700"/>
      <c r="K56" s="718">
        <f t="shared" ref="K56:K70" si="10">SUM(C56:J56)</f>
        <v>0</v>
      </c>
    </row>
    <row r="57" spans="1:14" x14ac:dyDescent="0.25">
      <c r="A57" s="678" t="s">
        <v>221</v>
      </c>
      <c r="B57" s="698"/>
      <c r="C57" s="699"/>
      <c r="D57" s="699"/>
      <c r="E57" s="699"/>
      <c r="F57" s="699"/>
      <c r="G57" s="699"/>
      <c r="H57" s="699"/>
      <c r="I57" s="700"/>
      <c r="J57" s="700"/>
      <c r="K57" s="718">
        <f t="shared" si="10"/>
        <v>0</v>
      </c>
    </row>
    <row r="58" spans="1:14" x14ac:dyDescent="0.25">
      <c r="A58" s="678" t="s">
        <v>222</v>
      </c>
      <c r="B58" s="698"/>
      <c r="C58" s="699"/>
      <c r="D58" s="699"/>
      <c r="E58" s="699"/>
      <c r="F58" s="699"/>
      <c r="G58" s="699"/>
      <c r="H58" s="699"/>
      <c r="I58" s="700"/>
      <c r="J58" s="700"/>
      <c r="K58" s="718">
        <f t="shared" si="10"/>
        <v>0</v>
      </c>
    </row>
    <row r="59" spans="1:14" x14ac:dyDescent="0.25">
      <c r="A59" s="678" t="s">
        <v>223</v>
      </c>
      <c r="B59" s="698"/>
      <c r="C59" s="699"/>
      <c r="D59" s="699"/>
      <c r="E59" s="699"/>
      <c r="F59" s="699"/>
      <c r="G59" s="699"/>
      <c r="H59" s="699"/>
      <c r="I59" s="699"/>
      <c r="J59" s="700"/>
      <c r="K59" s="718">
        <f t="shared" si="10"/>
        <v>0</v>
      </c>
    </row>
    <row r="60" spans="1:14" x14ac:dyDescent="0.25">
      <c r="A60" s="678" t="s">
        <v>224</v>
      </c>
      <c r="B60" s="698"/>
      <c r="C60" s="699">
        <v>192.08</v>
      </c>
      <c r="D60" s="699"/>
      <c r="E60" s="699"/>
      <c r="F60" s="699">
        <v>0.44</v>
      </c>
      <c r="G60" s="699"/>
      <c r="H60" s="699"/>
      <c r="I60" s="700"/>
      <c r="J60" s="700"/>
      <c r="K60" s="718">
        <f t="shared" si="10"/>
        <v>192.52</v>
      </c>
    </row>
    <row r="61" spans="1:14" x14ac:dyDescent="0.25">
      <c r="A61" s="678" t="s">
        <v>225</v>
      </c>
      <c r="B61" s="698"/>
      <c r="C61" s="699">
        <v>109.33</v>
      </c>
      <c r="D61" s="699"/>
      <c r="E61" s="699"/>
      <c r="F61" s="699"/>
      <c r="G61" s="699"/>
      <c r="H61" s="699"/>
      <c r="I61" s="700"/>
      <c r="J61" s="700"/>
      <c r="K61" s="718">
        <f t="shared" si="10"/>
        <v>109.33</v>
      </c>
    </row>
    <row r="62" spans="1:14" x14ac:dyDescent="0.25">
      <c r="A62" s="678" t="s">
        <v>226</v>
      </c>
      <c r="B62" s="698"/>
      <c r="C62" s="699">
        <v>506.21</v>
      </c>
      <c r="D62" s="699"/>
      <c r="E62" s="699"/>
      <c r="F62" s="699">
        <v>3062.21</v>
      </c>
      <c r="G62" s="699"/>
      <c r="H62" s="699">
        <v>10</v>
      </c>
      <c r="I62" s="700"/>
      <c r="J62" s="700">
        <v>2.93</v>
      </c>
      <c r="K62" s="718">
        <f t="shared" si="10"/>
        <v>3581.35</v>
      </c>
    </row>
    <row r="63" spans="1:14" x14ac:dyDescent="0.25">
      <c r="A63" s="678" t="s">
        <v>227</v>
      </c>
      <c r="B63" s="698"/>
      <c r="C63" s="699">
        <v>657.21</v>
      </c>
      <c r="D63" s="699">
        <v>217.54</v>
      </c>
      <c r="E63" s="699">
        <v>52.51</v>
      </c>
      <c r="F63" s="699">
        <v>25611.21</v>
      </c>
      <c r="G63" s="699"/>
      <c r="H63" s="699"/>
      <c r="I63" s="700">
        <v>54.05</v>
      </c>
      <c r="J63" s="700">
        <v>1.22</v>
      </c>
      <c r="K63" s="718">
        <f t="shared" si="10"/>
        <v>26593.739999999998</v>
      </c>
    </row>
    <row r="64" spans="1:14" x14ac:dyDescent="0.25">
      <c r="A64" s="678" t="s">
        <v>599</v>
      </c>
      <c r="B64" s="698"/>
      <c r="C64" s="699">
        <v>791.48</v>
      </c>
      <c r="D64" s="699">
        <v>2336.9299999999998</v>
      </c>
      <c r="E64" s="699">
        <v>733.09</v>
      </c>
      <c r="F64" s="699">
        <v>11625.87</v>
      </c>
      <c r="G64" s="699"/>
      <c r="H64" s="699"/>
      <c r="I64" s="700"/>
      <c r="J64" s="700">
        <v>18.850000000000001</v>
      </c>
      <c r="K64" s="718">
        <f t="shared" si="10"/>
        <v>15506.220000000001</v>
      </c>
    </row>
    <row r="65" spans="1:11" x14ac:dyDescent="0.25">
      <c r="A65" s="678" t="s">
        <v>228</v>
      </c>
      <c r="B65" s="698"/>
      <c r="C65" s="699">
        <v>7730.5</v>
      </c>
      <c r="D65" s="699">
        <v>6228.99</v>
      </c>
      <c r="E65" s="699">
        <v>3778.61</v>
      </c>
      <c r="F65" s="701">
        <v>12972.65</v>
      </c>
      <c r="G65" s="699"/>
      <c r="H65" s="699"/>
      <c r="I65" s="700">
        <v>17.59</v>
      </c>
      <c r="J65" s="700"/>
      <c r="K65" s="718">
        <f t="shared" si="10"/>
        <v>30728.34</v>
      </c>
    </row>
    <row r="66" spans="1:11" x14ac:dyDescent="0.25">
      <c r="A66" s="678" t="s">
        <v>229</v>
      </c>
      <c r="B66" s="698">
        <v>5.59</v>
      </c>
      <c r="C66" s="699">
        <v>2035.68</v>
      </c>
      <c r="D66" s="699">
        <v>6263.47</v>
      </c>
      <c r="E66" s="699">
        <v>878.76</v>
      </c>
      <c r="F66" s="701">
        <v>9966</v>
      </c>
      <c r="G66" s="699">
        <v>23.28</v>
      </c>
      <c r="H66" s="699"/>
      <c r="I66" s="700">
        <v>96.61</v>
      </c>
      <c r="J66" s="700">
        <v>46.09</v>
      </c>
      <c r="K66" s="718">
        <f>SUM(B66:J66)</f>
        <v>19315.48</v>
      </c>
    </row>
    <row r="67" spans="1:11" x14ac:dyDescent="0.25">
      <c r="A67" s="678" t="s">
        <v>230</v>
      </c>
      <c r="B67" s="698"/>
      <c r="C67" s="699"/>
      <c r="D67" s="699">
        <v>4514.54</v>
      </c>
      <c r="E67" s="701">
        <v>2065.6</v>
      </c>
      <c r="F67" s="699">
        <v>774</v>
      </c>
      <c r="G67" s="699">
        <v>45.3</v>
      </c>
      <c r="H67" s="699"/>
      <c r="I67" s="700">
        <v>34.590000000000003</v>
      </c>
      <c r="J67" s="700"/>
      <c r="K67" s="718">
        <f t="shared" si="10"/>
        <v>7434.03</v>
      </c>
    </row>
    <row r="68" spans="1:11" x14ac:dyDescent="0.25">
      <c r="A68" s="678" t="s">
        <v>231</v>
      </c>
      <c r="B68" s="698"/>
      <c r="C68" s="699">
        <v>795.86</v>
      </c>
      <c r="D68" s="701">
        <v>1827.24</v>
      </c>
      <c r="E68" s="699">
        <v>247.54</v>
      </c>
      <c r="F68" s="699">
        <v>129.72</v>
      </c>
      <c r="G68" s="702">
        <v>1.49</v>
      </c>
      <c r="H68" s="699"/>
      <c r="I68" s="700"/>
      <c r="J68" s="700">
        <v>1.79</v>
      </c>
      <c r="K68" s="718">
        <f t="shared" si="10"/>
        <v>3003.6399999999994</v>
      </c>
    </row>
    <row r="69" spans="1:11" x14ac:dyDescent="0.25">
      <c r="A69" s="678" t="s">
        <v>605</v>
      </c>
      <c r="B69" s="698"/>
      <c r="C69" s="699"/>
      <c r="D69" s="699"/>
      <c r="E69" s="699"/>
      <c r="F69" s="699"/>
      <c r="G69" s="699"/>
      <c r="H69" s="699"/>
      <c r="I69" s="700"/>
      <c r="J69" s="700"/>
      <c r="K69" s="718">
        <f t="shared" si="10"/>
        <v>0</v>
      </c>
    </row>
    <row r="70" spans="1:11" ht="13.8" thickBot="1" x14ac:dyDescent="0.3">
      <c r="A70" s="681" t="s">
        <v>233</v>
      </c>
      <c r="B70" s="703"/>
      <c r="C70" s="704"/>
      <c r="D70" s="704"/>
      <c r="E70" s="704"/>
      <c r="F70" s="704"/>
      <c r="G70" s="704"/>
      <c r="H70" s="704"/>
      <c r="I70" s="705"/>
      <c r="J70" s="705"/>
      <c r="K70" s="719">
        <f t="shared" si="10"/>
        <v>0</v>
      </c>
    </row>
    <row r="71" spans="1:11" ht="13.8" thickBot="1" x14ac:dyDescent="0.3">
      <c r="A71" s="619" t="s">
        <v>1</v>
      </c>
      <c r="B71" s="258">
        <f>SUM(B55:B70)</f>
        <v>5.59</v>
      </c>
      <c r="C71" s="258">
        <f>SUM(C55:C70)</f>
        <v>12818.35</v>
      </c>
      <c r="D71" s="258">
        <f t="shared" ref="D71:K71" si="11">SUM(D55:D70)</f>
        <v>21388.710000000003</v>
      </c>
      <c r="E71" s="258">
        <f t="shared" si="11"/>
        <v>7756.11</v>
      </c>
      <c r="F71" s="258">
        <f t="shared" si="11"/>
        <v>64142.100000000006</v>
      </c>
      <c r="G71" s="258">
        <f t="shared" si="11"/>
        <v>70.069999999999993</v>
      </c>
      <c r="H71" s="258">
        <f t="shared" si="11"/>
        <v>10</v>
      </c>
      <c r="I71" s="258">
        <f t="shared" si="11"/>
        <v>202.84</v>
      </c>
      <c r="J71" s="262">
        <f t="shared" si="11"/>
        <v>70.88000000000001</v>
      </c>
      <c r="K71" s="716">
        <f t="shared" si="11"/>
        <v>106464.65</v>
      </c>
    </row>
    <row r="72" spans="1:11" x14ac:dyDescent="0.25">
      <c r="A72" s="712" t="s">
        <v>283</v>
      </c>
      <c r="B72" s="710">
        <f>B71*100/$K71</f>
        <v>5.2505690856072887E-3</v>
      </c>
      <c r="C72" s="710">
        <f>C71*100/$K71</f>
        <v>12.040005767172484</v>
      </c>
      <c r="D72" s="710">
        <f t="shared" ref="D72:J72" si="12">D71*100/$K71</f>
        <v>20.089964133634972</v>
      </c>
      <c r="E72" s="710">
        <f t="shared" si="12"/>
        <v>7.2851505170965201</v>
      </c>
      <c r="F72" s="710">
        <f t="shared" si="12"/>
        <v>60.247321528789143</v>
      </c>
      <c r="G72" s="710">
        <f t="shared" si="12"/>
        <v>6.5815272956798329E-2</v>
      </c>
      <c r="H72" s="710">
        <f t="shared" si="12"/>
        <v>9.3927890619092819E-3</v>
      </c>
      <c r="I72" s="710">
        <f t="shared" si="12"/>
        <v>0.19052333333176788</v>
      </c>
      <c r="J72" s="710">
        <f t="shared" si="12"/>
        <v>6.6576088870812997E-2</v>
      </c>
      <c r="K72" s="714">
        <v>100</v>
      </c>
    </row>
    <row r="74" spans="1:11" ht="13.8" thickBot="1" x14ac:dyDescent="0.3"/>
    <row r="75" spans="1:11" ht="23.25" customHeight="1" thickBot="1" x14ac:dyDescent="0.3">
      <c r="A75" s="878" t="s">
        <v>614</v>
      </c>
      <c r="B75" s="879"/>
      <c r="C75" s="880"/>
    </row>
    <row r="76" spans="1:11" ht="13.8" thickBot="1" x14ac:dyDescent="0.3">
      <c r="A76" s="686" t="s">
        <v>31</v>
      </c>
      <c r="B76" s="687"/>
      <c r="C76" s="688" t="s">
        <v>240</v>
      </c>
    </row>
    <row r="77" spans="1:11" x14ac:dyDescent="0.25">
      <c r="A77" s="881" t="s">
        <v>64</v>
      </c>
      <c r="B77" s="882"/>
      <c r="C77" s="706">
        <v>12.75</v>
      </c>
    </row>
    <row r="78" spans="1:11" x14ac:dyDescent="0.25">
      <c r="A78" s="873" t="s">
        <v>450</v>
      </c>
      <c r="B78" s="874"/>
      <c r="C78" s="707">
        <v>16.03</v>
      </c>
    </row>
    <row r="79" spans="1:11" x14ac:dyDescent="0.25">
      <c r="A79" s="873" t="s">
        <v>238</v>
      </c>
      <c r="B79" s="874"/>
      <c r="C79" s="707">
        <v>23.08</v>
      </c>
    </row>
    <row r="80" spans="1:11" x14ac:dyDescent="0.25">
      <c r="A80" s="873" t="s">
        <v>102</v>
      </c>
      <c r="B80" s="874"/>
      <c r="C80" s="707">
        <v>12902.32</v>
      </c>
    </row>
    <row r="81" spans="1:3" x14ac:dyDescent="0.25">
      <c r="A81" s="873" t="s">
        <v>546</v>
      </c>
      <c r="B81" s="874"/>
      <c r="C81" s="707">
        <v>64.05</v>
      </c>
    </row>
    <row r="82" spans="1:3" x14ac:dyDescent="0.25">
      <c r="A82" s="873" t="s">
        <v>103</v>
      </c>
      <c r="B82" s="874"/>
      <c r="C82" s="707">
        <v>21450.89</v>
      </c>
    </row>
    <row r="83" spans="1:3" x14ac:dyDescent="0.25">
      <c r="A83" s="873" t="s">
        <v>411</v>
      </c>
      <c r="B83" s="874"/>
      <c r="C83" s="707">
        <v>7756.11</v>
      </c>
    </row>
    <row r="84" spans="1:3" x14ac:dyDescent="0.25">
      <c r="A84" s="873" t="s">
        <v>466</v>
      </c>
      <c r="B84" s="874"/>
      <c r="C84" s="707">
        <v>64488.44</v>
      </c>
    </row>
    <row r="85" spans="1:3" x14ac:dyDescent="0.25">
      <c r="A85" s="873" t="s">
        <v>542</v>
      </c>
      <c r="B85" s="874"/>
      <c r="C85" s="707">
        <v>72.569999999999993</v>
      </c>
    </row>
    <row r="86" spans="1:3" x14ac:dyDescent="0.25">
      <c r="A86" s="873" t="s">
        <v>534</v>
      </c>
      <c r="B86" s="874"/>
      <c r="C86" s="707">
        <v>119.05</v>
      </c>
    </row>
    <row r="87" spans="1:3" x14ac:dyDescent="0.25">
      <c r="A87" s="873" t="s">
        <v>442</v>
      </c>
      <c r="B87" s="874"/>
      <c r="C87" s="708">
        <v>29.85</v>
      </c>
    </row>
    <row r="88" spans="1:3" x14ac:dyDescent="0.25">
      <c r="A88" s="873" t="s">
        <v>386</v>
      </c>
      <c r="B88" s="874"/>
      <c r="C88" s="708">
        <v>307.7</v>
      </c>
    </row>
    <row r="89" spans="1:3" ht="13.8" thickBot="1" x14ac:dyDescent="0.3">
      <c r="A89" s="885" t="s">
        <v>236</v>
      </c>
      <c r="B89" s="886"/>
      <c r="C89" s="708">
        <v>176.14</v>
      </c>
    </row>
    <row r="90" spans="1:3" ht="13.8" thickBot="1" x14ac:dyDescent="0.3">
      <c r="A90" s="883" t="s">
        <v>237</v>
      </c>
      <c r="B90" s="884"/>
      <c r="C90" s="692">
        <f>SUM(C77:C89)</f>
        <v>107418.98000000001</v>
      </c>
    </row>
    <row r="91" spans="1:3" x14ac:dyDescent="0.25">
      <c r="A91" s="667" t="s">
        <v>284</v>
      </c>
      <c r="B91" s="668"/>
      <c r="C91" s="709" t="s">
        <v>535</v>
      </c>
    </row>
  </sheetData>
  <mergeCells count="19">
    <mergeCell ref="A90:B90"/>
    <mergeCell ref="A84:B84"/>
    <mergeCell ref="A85:B85"/>
    <mergeCell ref="A86:B86"/>
    <mergeCell ref="A87:B87"/>
    <mergeCell ref="A88:B88"/>
    <mergeCell ref="A89:B89"/>
    <mergeCell ref="A83:B83"/>
    <mergeCell ref="A2:F2"/>
    <mergeCell ref="H2:M2"/>
    <mergeCell ref="A31:N31"/>
    <mergeCell ref="A53:K53"/>
    <mergeCell ref="A75:C75"/>
    <mergeCell ref="A77:B77"/>
    <mergeCell ref="A78:B78"/>
    <mergeCell ref="A79:B79"/>
    <mergeCell ref="A80:B80"/>
    <mergeCell ref="A81:B81"/>
    <mergeCell ref="A82:B8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65"/>
  <sheetViews>
    <sheetView showGridLines="0" workbookViewId="0">
      <pane xSplit="2" ySplit="5" topLeftCell="AC30" activePane="bottomRight" state="frozen"/>
      <selection pane="topRight" activeCell="C1" sqref="C1"/>
      <selection pane="bottomLeft" activeCell="A6" sqref="A6"/>
      <selection pane="bottomRight"/>
    </sheetView>
  </sheetViews>
  <sheetFormatPr baseColWidth="10" defaultColWidth="11.44140625" defaultRowHeight="13.8" x14ac:dyDescent="0.3"/>
  <cols>
    <col min="1" max="1" width="21.109375" style="10" customWidth="1"/>
    <col min="2" max="2" width="17" style="10" customWidth="1"/>
    <col min="3" max="30" width="6.6640625" style="10" customWidth="1"/>
    <col min="31" max="31" width="8.33203125" style="10" customWidth="1"/>
    <col min="32" max="32" width="8.109375" style="10" customWidth="1"/>
    <col min="33" max="33" width="7" style="10" customWidth="1"/>
    <col min="34" max="35" width="7.88671875" style="10" customWidth="1"/>
    <col min="36" max="40" width="7.6640625" style="10" customWidth="1"/>
    <col min="41" max="16384" width="11.44140625" style="10"/>
  </cols>
  <sheetData>
    <row r="1" spans="1:40" ht="14.4" thickBot="1" x14ac:dyDescent="0.35"/>
    <row r="2" spans="1:40" ht="14.4" thickBot="1" x14ac:dyDescent="0.35">
      <c r="A2" s="766" t="s">
        <v>31</v>
      </c>
      <c r="B2" s="767"/>
      <c r="C2" s="772" t="s">
        <v>304</v>
      </c>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4"/>
    </row>
    <row r="3" spans="1:40" ht="14.4" thickBot="1" x14ac:dyDescent="0.35">
      <c r="A3" s="768"/>
      <c r="B3" s="769"/>
      <c r="C3" s="775" t="s">
        <v>0</v>
      </c>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7"/>
    </row>
    <row r="4" spans="1:40" x14ac:dyDescent="0.3">
      <c r="A4" s="770"/>
      <c r="B4" s="771"/>
      <c r="C4" s="762">
        <v>1998</v>
      </c>
      <c r="D4" s="763"/>
      <c r="E4" s="764">
        <v>1999</v>
      </c>
      <c r="F4" s="763"/>
      <c r="G4" s="764">
        <v>2000</v>
      </c>
      <c r="H4" s="763"/>
      <c r="I4" s="764">
        <v>2001</v>
      </c>
      <c r="J4" s="763"/>
      <c r="K4" s="764">
        <v>2002</v>
      </c>
      <c r="L4" s="763"/>
      <c r="M4" s="764">
        <v>2003</v>
      </c>
      <c r="N4" s="763"/>
      <c r="O4" s="764">
        <v>2004</v>
      </c>
      <c r="P4" s="763"/>
      <c r="Q4" s="764">
        <v>2005</v>
      </c>
      <c r="R4" s="763"/>
      <c r="S4" s="764">
        <v>2006</v>
      </c>
      <c r="T4" s="763"/>
      <c r="U4" s="764">
        <v>2007</v>
      </c>
      <c r="V4" s="763"/>
      <c r="W4" s="764">
        <v>2008</v>
      </c>
      <c r="X4" s="763"/>
      <c r="Y4" s="764">
        <v>2009</v>
      </c>
      <c r="Z4" s="763"/>
      <c r="AA4" s="764">
        <v>2010</v>
      </c>
      <c r="AB4" s="765"/>
      <c r="AC4" s="762">
        <v>2011</v>
      </c>
      <c r="AD4" s="763"/>
      <c r="AE4" s="762">
        <v>2012</v>
      </c>
      <c r="AF4" s="763"/>
      <c r="AG4" s="762">
        <v>2013</v>
      </c>
      <c r="AH4" s="763"/>
      <c r="AI4" s="762">
        <v>2014</v>
      </c>
      <c r="AJ4" s="763"/>
      <c r="AK4" s="762">
        <v>2015</v>
      </c>
      <c r="AL4" s="763"/>
      <c r="AM4" s="762">
        <v>2016</v>
      </c>
      <c r="AN4" s="763"/>
    </row>
    <row r="5" spans="1:40" ht="14.4" thickBot="1" x14ac:dyDescent="0.35">
      <c r="A5" s="49" t="s">
        <v>32</v>
      </c>
      <c r="B5" s="50" t="s">
        <v>33</v>
      </c>
      <c r="C5" s="51" t="s">
        <v>34</v>
      </c>
      <c r="D5" s="52" t="s">
        <v>35</v>
      </c>
      <c r="E5" s="53" t="s">
        <v>34</v>
      </c>
      <c r="F5" s="52" t="s">
        <v>35</v>
      </c>
      <c r="G5" s="53" t="s">
        <v>34</v>
      </c>
      <c r="H5" s="52" t="s">
        <v>35</v>
      </c>
      <c r="I5" s="53" t="s">
        <v>34</v>
      </c>
      <c r="J5" s="52" t="s">
        <v>35</v>
      </c>
      <c r="K5" s="53" t="s">
        <v>34</v>
      </c>
      <c r="L5" s="52" t="s">
        <v>35</v>
      </c>
      <c r="M5" s="53" t="s">
        <v>34</v>
      </c>
      <c r="N5" s="52" t="s">
        <v>35</v>
      </c>
      <c r="O5" s="53" t="s">
        <v>34</v>
      </c>
      <c r="P5" s="52" t="s">
        <v>35</v>
      </c>
      <c r="Q5" s="53" t="s">
        <v>34</v>
      </c>
      <c r="R5" s="52" t="s">
        <v>35</v>
      </c>
      <c r="S5" s="53" t="s">
        <v>34</v>
      </c>
      <c r="T5" s="52" t="s">
        <v>35</v>
      </c>
      <c r="U5" s="53" t="s">
        <v>34</v>
      </c>
      <c r="V5" s="52" t="s">
        <v>35</v>
      </c>
      <c r="W5" s="53" t="s">
        <v>34</v>
      </c>
      <c r="X5" s="52" t="s">
        <v>35</v>
      </c>
      <c r="Y5" s="53" t="s">
        <v>34</v>
      </c>
      <c r="Z5" s="52" t="s">
        <v>35</v>
      </c>
      <c r="AA5" s="53" t="s">
        <v>34</v>
      </c>
      <c r="AB5" s="54" t="s">
        <v>35</v>
      </c>
      <c r="AC5" s="51" t="s">
        <v>34</v>
      </c>
      <c r="AD5" s="52" t="s">
        <v>35</v>
      </c>
      <c r="AE5" s="51" t="s">
        <v>34</v>
      </c>
      <c r="AF5" s="52" t="s">
        <v>35</v>
      </c>
      <c r="AG5" s="51" t="s">
        <v>34</v>
      </c>
      <c r="AH5" s="52" t="s">
        <v>35</v>
      </c>
      <c r="AI5" s="51" t="s">
        <v>34</v>
      </c>
      <c r="AJ5" s="52" t="s">
        <v>35</v>
      </c>
      <c r="AK5" s="51" t="s">
        <v>34</v>
      </c>
      <c r="AL5" s="52" t="s">
        <v>35</v>
      </c>
      <c r="AM5" s="51" t="s">
        <v>34</v>
      </c>
      <c r="AN5" s="52" t="s">
        <v>35</v>
      </c>
    </row>
    <row r="6" spans="1:40" x14ac:dyDescent="0.3">
      <c r="A6" s="541" t="s">
        <v>36</v>
      </c>
      <c r="B6" s="542" t="s">
        <v>37</v>
      </c>
      <c r="C6" s="543"/>
      <c r="D6" s="544"/>
      <c r="E6" s="545"/>
      <c r="F6" s="544"/>
      <c r="G6" s="545">
        <v>31.2</v>
      </c>
      <c r="H6" s="544"/>
      <c r="I6" s="545">
        <v>23.8</v>
      </c>
      <c r="J6" s="544"/>
      <c r="K6" s="545">
        <v>23.3</v>
      </c>
      <c r="L6" s="544"/>
      <c r="M6" s="545">
        <v>5.7</v>
      </c>
      <c r="N6" s="544"/>
      <c r="O6" s="545">
        <v>32</v>
      </c>
      <c r="P6" s="544"/>
      <c r="Q6" s="545">
        <v>23.6</v>
      </c>
      <c r="R6" s="544"/>
      <c r="S6" s="545">
        <v>61.6</v>
      </c>
      <c r="T6" s="544"/>
      <c r="U6" s="545">
        <v>36.200000000000003</v>
      </c>
      <c r="V6" s="544"/>
      <c r="W6" s="545">
        <v>27.1</v>
      </c>
      <c r="X6" s="544"/>
      <c r="Y6" s="545">
        <v>15.8</v>
      </c>
      <c r="Z6" s="544"/>
      <c r="AA6" s="546">
        <v>11.3</v>
      </c>
      <c r="AB6" s="547"/>
      <c r="AC6" s="548">
        <v>11.4</v>
      </c>
      <c r="AD6" s="549"/>
      <c r="AE6" s="550">
        <v>23.46</v>
      </c>
      <c r="AF6" s="551"/>
      <c r="AG6" s="550">
        <v>14.17</v>
      </c>
      <c r="AH6" s="552"/>
      <c r="AI6" s="550">
        <v>13.94</v>
      </c>
      <c r="AJ6" s="552"/>
      <c r="AK6" s="550">
        <v>3.49</v>
      </c>
      <c r="AL6" s="552"/>
      <c r="AM6" s="550">
        <v>6.05</v>
      </c>
      <c r="AN6" s="552"/>
    </row>
    <row r="7" spans="1:40" x14ac:dyDescent="0.3">
      <c r="A7" s="553" t="s">
        <v>416</v>
      </c>
      <c r="B7" s="554" t="s">
        <v>38</v>
      </c>
      <c r="C7" s="555"/>
      <c r="D7" s="556"/>
      <c r="E7" s="557"/>
      <c r="F7" s="556"/>
      <c r="G7" s="557">
        <v>0.1</v>
      </c>
      <c r="H7" s="556"/>
      <c r="I7" s="557">
        <v>29.3</v>
      </c>
      <c r="J7" s="556"/>
      <c r="K7" s="557">
        <v>33.200000000000003</v>
      </c>
      <c r="L7" s="556">
        <v>9.8000000000000007</v>
      </c>
      <c r="M7" s="557">
        <v>0.2</v>
      </c>
      <c r="N7" s="556"/>
      <c r="O7" s="557">
        <v>0.2</v>
      </c>
      <c r="P7" s="556">
        <v>14.2</v>
      </c>
      <c r="Q7" s="557">
        <v>1.8</v>
      </c>
      <c r="R7" s="556"/>
      <c r="S7" s="557">
        <v>1.3</v>
      </c>
      <c r="T7" s="556"/>
      <c r="U7" s="557">
        <v>0.1</v>
      </c>
      <c r="V7" s="556"/>
      <c r="W7" s="557"/>
      <c r="X7" s="556"/>
      <c r="Y7" s="557"/>
      <c r="Z7" s="556">
        <v>8.3000000000000007</v>
      </c>
      <c r="AA7" s="546">
        <v>0.33</v>
      </c>
      <c r="AB7" s="547"/>
      <c r="AC7" s="555"/>
      <c r="AD7" s="558"/>
      <c r="AE7" s="559">
        <v>0.06</v>
      </c>
      <c r="AF7" s="560">
        <v>8.3000000000000007</v>
      </c>
      <c r="AG7" s="559">
        <v>1.05</v>
      </c>
      <c r="AH7" s="561"/>
      <c r="AI7" s="559">
        <v>0.01</v>
      </c>
      <c r="AJ7" s="561"/>
      <c r="AK7" s="559"/>
      <c r="AL7" s="561"/>
      <c r="AM7" s="559">
        <v>0.68</v>
      </c>
      <c r="AN7" s="561"/>
    </row>
    <row r="8" spans="1:40" ht="12.75" customHeight="1" x14ac:dyDescent="0.3">
      <c r="A8" s="553" t="s">
        <v>39</v>
      </c>
      <c r="B8" s="562" t="s">
        <v>40</v>
      </c>
      <c r="C8" s="555"/>
      <c r="D8" s="556"/>
      <c r="E8" s="557"/>
      <c r="F8" s="556"/>
      <c r="G8" s="557">
        <v>2.8</v>
      </c>
      <c r="H8" s="556"/>
      <c r="I8" s="557">
        <v>0.4</v>
      </c>
      <c r="J8" s="556"/>
      <c r="K8" s="557"/>
      <c r="L8" s="556"/>
      <c r="M8" s="557">
        <v>0.4</v>
      </c>
      <c r="N8" s="556"/>
      <c r="O8" s="557"/>
      <c r="P8" s="556"/>
      <c r="Q8" s="557">
        <v>2.2000000000000002</v>
      </c>
      <c r="R8" s="556"/>
      <c r="S8" s="557"/>
      <c r="T8" s="556"/>
      <c r="U8" s="557"/>
      <c r="V8" s="556"/>
      <c r="W8" s="557"/>
      <c r="X8" s="556"/>
      <c r="Y8" s="557"/>
      <c r="Z8" s="556"/>
      <c r="AA8" s="546"/>
      <c r="AB8" s="547"/>
      <c r="AC8" s="555"/>
      <c r="AD8" s="558"/>
      <c r="AE8" s="559"/>
      <c r="AF8" s="560"/>
      <c r="AG8" s="559"/>
      <c r="AH8" s="561"/>
      <c r="AI8" s="559"/>
      <c r="AJ8" s="561"/>
      <c r="AK8" s="559"/>
      <c r="AL8" s="561"/>
      <c r="AM8" s="559"/>
      <c r="AN8" s="561"/>
    </row>
    <row r="9" spans="1:40" x14ac:dyDescent="0.3">
      <c r="A9" s="553" t="s">
        <v>41</v>
      </c>
      <c r="B9" s="554" t="s">
        <v>42</v>
      </c>
      <c r="C9" s="555"/>
      <c r="D9" s="556"/>
      <c r="E9" s="557"/>
      <c r="F9" s="556"/>
      <c r="G9" s="557">
        <v>0.9</v>
      </c>
      <c r="H9" s="556"/>
      <c r="I9" s="557"/>
      <c r="J9" s="556"/>
      <c r="K9" s="557"/>
      <c r="L9" s="556"/>
      <c r="M9" s="557">
        <v>0.4</v>
      </c>
      <c r="N9" s="556"/>
      <c r="O9" s="557"/>
      <c r="P9" s="556"/>
      <c r="Q9" s="557">
        <v>1.7</v>
      </c>
      <c r="R9" s="556"/>
      <c r="S9" s="557">
        <v>1.1000000000000001</v>
      </c>
      <c r="T9" s="556">
        <v>1.2</v>
      </c>
      <c r="U9" s="557"/>
      <c r="V9" s="556"/>
      <c r="W9" s="557">
        <v>11</v>
      </c>
      <c r="X9" s="556"/>
      <c r="Y9" s="557"/>
      <c r="Z9" s="556"/>
      <c r="AA9" s="546"/>
      <c r="AB9" s="547">
        <v>5.79</v>
      </c>
      <c r="AC9" s="555"/>
      <c r="AD9" s="558">
        <v>0.6</v>
      </c>
      <c r="AE9" s="559">
        <v>0.08</v>
      </c>
      <c r="AF9" s="560">
        <v>0.56000000000000005</v>
      </c>
      <c r="AG9" s="559"/>
      <c r="AH9" s="561">
        <v>6.96</v>
      </c>
      <c r="AI9" s="559"/>
      <c r="AJ9" s="561">
        <v>5.8</v>
      </c>
      <c r="AK9" s="559"/>
      <c r="AL9" s="561"/>
      <c r="AM9" s="559">
        <v>2.5299999999999998</v>
      </c>
      <c r="AN9" s="561">
        <v>8.2100000000000009</v>
      </c>
    </row>
    <row r="10" spans="1:40" ht="12.75" customHeight="1" x14ac:dyDescent="0.3">
      <c r="A10" s="553" t="s">
        <v>43</v>
      </c>
      <c r="B10" s="562" t="s">
        <v>44</v>
      </c>
      <c r="C10" s="555"/>
      <c r="D10" s="556"/>
      <c r="E10" s="557"/>
      <c r="F10" s="556"/>
      <c r="G10" s="557"/>
      <c r="H10" s="556"/>
      <c r="I10" s="557"/>
      <c r="J10" s="556"/>
      <c r="K10" s="557"/>
      <c r="L10" s="556"/>
      <c r="M10" s="557"/>
      <c r="N10" s="556"/>
      <c r="O10" s="557"/>
      <c r="P10" s="556"/>
      <c r="Q10" s="557">
        <v>0.1</v>
      </c>
      <c r="R10" s="556"/>
      <c r="S10" s="557"/>
      <c r="T10" s="556"/>
      <c r="U10" s="557"/>
      <c r="V10" s="556"/>
      <c r="W10" s="557"/>
      <c r="X10" s="556"/>
      <c r="Y10" s="557"/>
      <c r="Z10" s="556"/>
      <c r="AA10" s="546"/>
      <c r="AB10" s="547"/>
      <c r="AC10" s="555"/>
      <c r="AD10" s="558"/>
      <c r="AE10" s="559"/>
      <c r="AF10" s="560"/>
      <c r="AG10" s="559"/>
      <c r="AH10" s="561"/>
      <c r="AI10" s="559"/>
      <c r="AJ10" s="561"/>
      <c r="AK10" s="559"/>
      <c r="AL10" s="561"/>
      <c r="AM10" s="559"/>
      <c r="AN10" s="561"/>
    </row>
    <row r="11" spans="1:40" ht="12.75" customHeight="1" x14ac:dyDescent="0.3">
      <c r="A11" s="553" t="s">
        <v>45</v>
      </c>
      <c r="B11" s="562" t="s">
        <v>46</v>
      </c>
      <c r="C11" s="555"/>
      <c r="D11" s="556"/>
      <c r="E11" s="557"/>
      <c r="F11" s="556"/>
      <c r="G11" s="557"/>
      <c r="H11" s="556"/>
      <c r="I11" s="557"/>
      <c r="J11" s="556"/>
      <c r="K11" s="557"/>
      <c r="L11" s="556"/>
      <c r="M11" s="557"/>
      <c r="N11" s="556"/>
      <c r="O11" s="557"/>
      <c r="P11" s="556"/>
      <c r="Q11" s="557"/>
      <c r="R11" s="556"/>
      <c r="S11" s="557"/>
      <c r="T11" s="556"/>
      <c r="U11" s="557"/>
      <c r="V11" s="556"/>
      <c r="W11" s="557"/>
      <c r="X11" s="556"/>
      <c r="Y11" s="557"/>
      <c r="Z11" s="556"/>
      <c r="AA11" s="546"/>
      <c r="AB11" s="547"/>
      <c r="AC11" s="555"/>
      <c r="AD11" s="558"/>
      <c r="AE11" s="559">
        <v>0.33</v>
      </c>
      <c r="AF11" s="560"/>
      <c r="AG11" s="559"/>
      <c r="AH11" s="561"/>
      <c r="AI11" s="559"/>
      <c r="AJ11" s="561"/>
      <c r="AK11" s="559">
        <v>0.1</v>
      </c>
      <c r="AL11" s="561"/>
      <c r="AM11" s="559"/>
      <c r="AN11" s="561"/>
    </row>
    <row r="12" spans="1:40" ht="12.75" customHeight="1" x14ac:dyDescent="0.3">
      <c r="A12" s="553" t="s">
        <v>47</v>
      </c>
      <c r="B12" s="562" t="s">
        <v>48</v>
      </c>
      <c r="C12" s="555"/>
      <c r="D12" s="556"/>
      <c r="E12" s="557"/>
      <c r="F12" s="556"/>
      <c r="G12" s="557">
        <v>0.1</v>
      </c>
      <c r="H12" s="556"/>
      <c r="I12" s="557"/>
      <c r="J12" s="556"/>
      <c r="K12" s="557"/>
      <c r="L12" s="556"/>
      <c r="M12" s="557">
        <v>0.3</v>
      </c>
      <c r="N12" s="556"/>
      <c r="O12" s="557">
        <v>4.8</v>
      </c>
      <c r="P12" s="556"/>
      <c r="Q12" s="557">
        <v>1</v>
      </c>
      <c r="R12" s="556"/>
      <c r="S12" s="557">
        <v>14.2</v>
      </c>
      <c r="T12" s="556"/>
      <c r="U12" s="557">
        <v>82.7</v>
      </c>
      <c r="V12" s="556"/>
      <c r="W12" s="557">
        <v>1</v>
      </c>
      <c r="X12" s="556"/>
      <c r="Y12" s="557"/>
      <c r="Z12" s="556"/>
      <c r="AA12" s="546"/>
      <c r="AB12" s="547">
        <v>7.9</v>
      </c>
      <c r="AC12" s="555">
        <v>14</v>
      </c>
      <c r="AD12" s="558"/>
      <c r="AE12" s="559">
        <v>0.59</v>
      </c>
      <c r="AF12" s="560">
        <v>22.9</v>
      </c>
      <c r="AG12" s="559"/>
      <c r="AH12" s="561"/>
      <c r="AI12" s="559"/>
      <c r="AJ12" s="561"/>
      <c r="AK12" s="559">
        <v>45.75</v>
      </c>
      <c r="AL12" s="561"/>
      <c r="AM12" s="559">
        <v>18.7</v>
      </c>
      <c r="AN12" s="561">
        <v>6.56</v>
      </c>
    </row>
    <row r="13" spans="1:40" x14ac:dyDescent="0.3">
      <c r="A13" s="553" t="s">
        <v>49</v>
      </c>
      <c r="B13" s="554" t="s">
        <v>50</v>
      </c>
      <c r="C13" s="555"/>
      <c r="D13" s="556"/>
      <c r="E13" s="557"/>
      <c r="F13" s="556"/>
      <c r="G13" s="557">
        <v>165.4</v>
      </c>
      <c r="H13" s="556"/>
      <c r="I13" s="557">
        <v>352</v>
      </c>
      <c r="J13" s="556"/>
      <c r="K13" s="557">
        <v>2210.6</v>
      </c>
      <c r="L13" s="556">
        <v>8</v>
      </c>
      <c r="M13" s="557">
        <v>1990.8</v>
      </c>
      <c r="N13" s="556"/>
      <c r="O13" s="557">
        <v>3507</v>
      </c>
      <c r="P13" s="556"/>
      <c r="Q13" s="557">
        <v>1632.4</v>
      </c>
      <c r="R13" s="556"/>
      <c r="S13" s="557">
        <v>2441.9</v>
      </c>
      <c r="T13" s="556">
        <v>3.5</v>
      </c>
      <c r="U13" s="557">
        <v>473</v>
      </c>
      <c r="V13" s="556"/>
      <c r="W13" s="557">
        <v>121.9</v>
      </c>
      <c r="X13" s="556"/>
      <c r="Y13" s="557">
        <v>99.4</v>
      </c>
      <c r="Z13" s="556"/>
      <c r="AA13" s="546">
        <v>42.5</v>
      </c>
      <c r="AB13" s="547"/>
      <c r="AC13" s="555">
        <v>44.9</v>
      </c>
      <c r="AD13" s="558"/>
      <c r="AE13" s="559">
        <v>33.36</v>
      </c>
      <c r="AF13" s="560"/>
      <c r="AG13" s="559">
        <v>26.33</v>
      </c>
      <c r="AH13" s="561"/>
      <c r="AI13" s="559">
        <v>80.72</v>
      </c>
      <c r="AJ13" s="561"/>
      <c r="AK13" s="559">
        <v>26.17</v>
      </c>
      <c r="AL13" s="561"/>
      <c r="AM13" s="559">
        <v>41.88</v>
      </c>
      <c r="AN13" s="561"/>
    </row>
    <row r="14" spans="1:40" x14ac:dyDescent="0.3">
      <c r="A14" s="553" t="s">
        <v>51</v>
      </c>
      <c r="B14" s="554" t="s">
        <v>52</v>
      </c>
      <c r="C14" s="555"/>
      <c r="D14" s="556"/>
      <c r="E14" s="557"/>
      <c r="F14" s="556"/>
      <c r="G14" s="557"/>
      <c r="H14" s="556"/>
      <c r="I14" s="557">
        <v>2.4</v>
      </c>
      <c r="J14" s="556"/>
      <c r="K14" s="557">
        <v>1.9</v>
      </c>
      <c r="L14" s="556"/>
      <c r="M14" s="557">
        <v>7.1</v>
      </c>
      <c r="N14" s="556"/>
      <c r="O14" s="557">
        <v>4.9000000000000004</v>
      </c>
      <c r="P14" s="556"/>
      <c r="Q14" s="557"/>
      <c r="R14" s="556"/>
      <c r="S14" s="557"/>
      <c r="T14" s="556"/>
      <c r="U14" s="557">
        <v>2.2999999999999998</v>
      </c>
      <c r="V14" s="556"/>
      <c r="W14" s="557"/>
      <c r="X14" s="556"/>
      <c r="Y14" s="557">
        <v>0.7</v>
      </c>
      <c r="Z14" s="556"/>
      <c r="AA14" s="546">
        <v>2.2000000000000002</v>
      </c>
      <c r="AB14" s="547"/>
      <c r="AC14" s="555">
        <v>1.2</v>
      </c>
      <c r="AD14" s="558"/>
      <c r="AE14" s="559">
        <v>4.7</v>
      </c>
      <c r="AF14" s="560"/>
      <c r="AG14" s="559">
        <v>3.41</v>
      </c>
      <c r="AH14" s="561"/>
      <c r="AI14" s="559">
        <v>4.38</v>
      </c>
      <c r="AJ14" s="561"/>
      <c r="AK14" s="559">
        <v>1.58</v>
      </c>
      <c r="AL14" s="561"/>
      <c r="AM14" s="559">
        <v>1.1399999999999999</v>
      </c>
      <c r="AN14" s="561"/>
    </row>
    <row r="15" spans="1:40" x14ac:dyDescent="0.3">
      <c r="A15" s="553" t="s">
        <v>53</v>
      </c>
      <c r="B15" s="554" t="s">
        <v>54</v>
      </c>
      <c r="C15" s="555"/>
      <c r="D15" s="556"/>
      <c r="E15" s="557"/>
      <c r="F15" s="556"/>
      <c r="G15" s="557"/>
      <c r="H15" s="556"/>
      <c r="I15" s="557">
        <v>0.6</v>
      </c>
      <c r="J15" s="556"/>
      <c r="K15" s="557"/>
      <c r="L15" s="556"/>
      <c r="M15" s="557"/>
      <c r="N15" s="556"/>
      <c r="O15" s="557"/>
      <c r="P15" s="556"/>
      <c r="Q15" s="557"/>
      <c r="R15" s="556"/>
      <c r="S15" s="557"/>
      <c r="T15" s="556"/>
      <c r="U15" s="557"/>
      <c r="V15" s="556"/>
      <c r="W15" s="557"/>
      <c r="X15" s="556"/>
      <c r="Y15" s="557"/>
      <c r="Z15" s="556"/>
      <c r="AA15" s="546">
        <v>0.3</v>
      </c>
      <c r="AB15" s="547"/>
      <c r="AC15" s="555"/>
      <c r="AD15" s="558"/>
      <c r="AE15" s="559"/>
      <c r="AF15" s="560"/>
      <c r="AG15" s="559"/>
      <c r="AH15" s="561"/>
      <c r="AI15" s="559">
        <v>24.9</v>
      </c>
      <c r="AJ15" s="561"/>
      <c r="AK15" s="559"/>
      <c r="AL15" s="561"/>
      <c r="AM15" s="559"/>
      <c r="AN15" s="561"/>
    </row>
    <row r="16" spans="1:40" x14ac:dyDescent="0.3">
      <c r="A16" s="553" t="s">
        <v>55</v>
      </c>
      <c r="B16" s="554" t="s">
        <v>56</v>
      </c>
      <c r="C16" s="555"/>
      <c r="D16" s="556"/>
      <c r="E16" s="557"/>
      <c r="F16" s="556"/>
      <c r="G16" s="557"/>
      <c r="H16" s="556"/>
      <c r="I16" s="557"/>
      <c r="J16" s="556"/>
      <c r="K16" s="557"/>
      <c r="L16" s="556"/>
      <c r="M16" s="557"/>
      <c r="N16" s="556"/>
      <c r="O16" s="557"/>
      <c r="P16" s="556"/>
      <c r="Q16" s="557"/>
      <c r="R16" s="556"/>
      <c r="S16" s="557"/>
      <c r="T16" s="556"/>
      <c r="U16" s="557"/>
      <c r="V16" s="556"/>
      <c r="W16" s="557"/>
      <c r="X16" s="556"/>
      <c r="Y16" s="557"/>
      <c r="Z16" s="556"/>
      <c r="AA16" s="546"/>
      <c r="AB16" s="547"/>
      <c r="AC16" s="555"/>
      <c r="AD16" s="558"/>
      <c r="AE16" s="559">
        <v>0.2</v>
      </c>
      <c r="AF16" s="560"/>
      <c r="AG16" s="559"/>
      <c r="AH16" s="561"/>
      <c r="AI16" s="559"/>
      <c r="AJ16" s="561"/>
      <c r="AK16" s="559"/>
      <c r="AL16" s="561"/>
      <c r="AM16" s="559"/>
      <c r="AN16" s="561"/>
    </row>
    <row r="17" spans="1:40" x14ac:dyDescent="0.3">
      <c r="A17" s="553" t="s">
        <v>57</v>
      </c>
      <c r="B17" s="562" t="s">
        <v>58</v>
      </c>
      <c r="C17" s="555"/>
      <c r="D17" s="556"/>
      <c r="E17" s="557"/>
      <c r="F17" s="556"/>
      <c r="G17" s="557"/>
      <c r="H17" s="556"/>
      <c r="I17" s="557"/>
      <c r="J17" s="556"/>
      <c r="K17" s="557"/>
      <c r="L17" s="556"/>
      <c r="M17" s="557"/>
      <c r="N17" s="556"/>
      <c r="O17" s="557"/>
      <c r="P17" s="556"/>
      <c r="Q17" s="557"/>
      <c r="R17" s="556"/>
      <c r="S17" s="557"/>
      <c r="T17" s="556"/>
      <c r="U17" s="557">
        <v>0.59499999999999997</v>
      </c>
      <c r="V17" s="556"/>
      <c r="W17" s="557"/>
      <c r="X17" s="556"/>
      <c r="Y17" s="557">
        <v>0.69</v>
      </c>
      <c r="Z17" s="556"/>
      <c r="AA17" s="546">
        <v>0.15</v>
      </c>
      <c r="AB17" s="547"/>
      <c r="AC17" s="555">
        <v>1.36</v>
      </c>
      <c r="AD17" s="558"/>
      <c r="AE17" s="559">
        <v>7.04</v>
      </c>
      <c r="AF17" s="560"/>
      <c r="AG17" s="559"/>
      <c r="AH17" s="561"/>
      <c r="AI17" s="559"/>
      <c r="AJ17" s="561"/>
      <c r="AK17" s="559"/>
      <c r="AL17" s="561"/>
      <c r="AM17" s="559"/>
      <c r="AN17" s="561"/>
    </row>
    <row r="18" spans="1:40" x14ac:dyDescent="0.3">
      <c r="A18" s="553" t="s">
        <v>59</v>
      </c>
      <c r="B18" s="562" t="s">
        <v>58</v>
      </c>
      <c r="C18" s="555"/>
      <c r="D18" s="556"/>
      <c r="E18" s="557"/>
      <c r="F18" s="556"/>
      <c r="G18" s="557">
        <v>0.3</v>
      </c>
      <c r="H18" s="556"/>
      <c r="I18" s="557"/>
      <c r="J18" s="556"/>
      <c r="K18" s="557"/>
      <c r="L18" s="556"/>
      <c r="M18" s="557"/>
      <c r="N18" s="556"/>
      <c r="O18" s="557"/>
      <c r="P18" s="556"/>
      <c r="Q18" s="557"/>
      <c r="R18" s="556"/>
      <c r="S18" s="557"/>
      <c r="T18" s="556"/>
      <c r="U18" s="557"/>
      <c r="V18" s="556"/>
      <c r="W18" s="557"/>
      <c r="X18" s="556"/>
      <c r="Y18" s="557"/>
      <c r="Z18" s="556"/>
      <c r="AA18" s="546"/>
      <c r="AB18" s="547"/>
      <c r="AC18" s="555"/>
      <c r="AD18" s="558"/>
      <c r="AE18" s="559">
        <v>0.51</v>
      </c>
      <c r="AF18" s="560"/>
      <c r="AG18" s="559">
        <v>0.05</v>
      </c>
      <c r="AH18" s="561"/>
      <c r="AI18" s="559">
        <v>0.5</v>
      </c>
      <c r="AJ18" s="561"/>
      <c r="AK18" s="559"/>
      <c r="AL18" s="561"/>
      <c r="AM18" s="559"/>
      <c r="AN18" s="561"/>
    </row>
    <row r="19" spans="1:40" x14ac:dyDescent="0.3">
      <c r="A19" s="553" t="s">
        <v>60</v>
      </c>
      <c r="B19" s="562" t="s">
        <v>61</v>
      </c>
      <c r="C19" s="555"/>
      <c r="D19" s="556"/>
      <c r="E19" s="557"/>
      <c r="F19" s="556"/>
      <c r="G19" s="557"/>
      <c r="H19" s="556"/>
      <c r="I19" s="557"/>
      <c r="J19" s="556"/>
      <c r="K19" s="557"/>
      <c r="L19" s="556"/>
      <c r="M19" s="557"/>
      <c r="N19" s="556"/>
      <c r="O19" s="557"/>
      <c r="P19" s="556"/>
      <c r="Q19" s="557">
        <v>0.1</v>
      </c>
      <c r="R19" s="556"/>
      <c r="S19" s="557"/>
      <c r="T19" s="556"/>
      <c r="U19" s="557"/>
      <c r="V19" s="556"/>
      <c r="W19" s="557"/>
      <c r="X19" s="556"/>
      <c r="Y19" s="557"/>
      <c r="Z19" s="556"/>
      <c r="AA19" s="546"/>
      <c r="AB19" s="547"/>
      <c r="AC19" s="555"/>
      <c r="AD19" s="558"/>
      <c r="AE19" s="559"/>
      <c r="AF19" s="560"/>
      <c r="AG19" s="559"/>
      <c r="AH19" s="561"/>
      <c r="AI19" s="559"/>
      <c r="AJ19" s="561"/>
      <c r="AK19" s="559"/>
      <c r="AL19" s="561"/>
      <c r="AM19" s="559"/>
      <c r="AN19" s="561"/>
    </row>
    <row r="20" spans="1:40" x14ac:dyDescent="0.3">
      <c r="A20" s="606" t="s">
        <v>461</v>
      </c>
      <c r="B20" s="607" t="s">
        <v>569</v>
      </c>
      <c r="C20" s="555"/>
      <c r="D20" s="556"/>
      <c r="E20" s="557"/>
      <c r="F20" s="556"/>
      <c r="G20" s="557"/>
      <c r="H20" s="556"/>
      <c r="I20" s="557"/>
      <c r="J20" s="556"/>
      <c r="K20" s="557"/>
      <c r="L20" s="556"/>
      <c r="M20" s="557"/>
      <c r="N20" s="556"/>
      <c r="O20" s="557"/>
      <c r="P20" s="556"/>
      <c r="Q20" s="557"/>
      <c r="R20" s="556"/>
      <c r="S20" s="557"/>
      <c r="T20" s="556"/>
      <c r="U20" s="557"/>
      <c r="V20" s="556"/>
      <c r="W20" s="557"/>
      <c r="X20" s="556"/>
      <c r="Y20" s="557"/>
      <c r="Z20" s="556"/>
      <c r="AA20" s="546"/>
      <c r="AB20" s="547"/>
      <c r="AC20" s="555"/>
      <c r="AD20" s="558"/>
      <c r="AE20" s="559"/>
      <c r="AF20" s="560"/>
      <c r="AG20" s="559"/>
      <c r="AH20" s="561"/>
      <c r="AI20" s="559"/>
      <c r="AJ20" s="561"/>
      <c r="AK20" s="559"/>
      <c r="AL20" s="561"/>
      <c r="AM20" s="559">
        <v>0.03</v>
      </c>
      <c r="AN20" s="561"/>
    </row>
    <row r="21" spans="1:40" x14ac:dyDescent="0.3">
      <c r="A21" s="553" t="s">
        <v>461</v>
      </c>
      <c r="B21" s="562" t="s">
        <v>285</v>
      </c>
      <c r="C21" s="555"/>
      <c r="D21" s="556"/>
      <c r="E21" s="557"/>
      <c r="F21" s="556"/>
      <c r="G21" s="557"/>
      <c r="H21" s="556"/>
      <c r="I21" s="557"/>
      <c r="J21" s="556"/>
      <c r="K21" s="557"/>
      <c r="L21" s="556"/>
      <c r="M21" s="557"/>
      <c r="N21" s="556"/>
      <c r="O21" s="557"/>
      <c r="P21" s="556"/>
      <c r="Q21" s="557"/>
      <c r="R21" s="556"/>
      <c r="S21" s="557"/>
      <c r="T21" s="556"/>
      <c r="U21" s="557"/>
      <c r="V21" s="556"/>
      <c r="W21" s="557"/>
      <c r="X21" s="556"/>
      <c r="Y21" s="557"/>
      <c r="Z21" s="556"/>
      <c r="AA21" s="546"/>
      <c r="AB21" s="547"/>
      <c r="AC21" s="555"/>
      <c r="AD21" s="558"/>
      <c r="AE21" s="559"/>
      <c r="AF21" s="560"/>
      <c r="AG21" s="559"/>
      <c r="AH21" s="561">
        <v>1.64</v>
      </c>
      <c r="AI21" s="559"/>
      <c r="AJ21" s="561"/>
      <c r="AK21" s="559"/>
      <c r="AL21" s="561"/>
      <c r="AM21" s="559"/>
      <c r="AN21" s="561"/>
    </row>
    <row r="22" spans="1:40" x14ac:dyDescent="0.3">
      <c r="A22" s="553" t="s">
        <v>417</v>
      </c>
      <c r="B22" s="554" t="s">
        <v>62</v>
      </c>
      <c r="C22" s="555"/>
      <c r="D22" s="556"/>
      <c r="E22" s="557"/>
      <c r="F22" s="556"/>
      <c r="G22" s="557"/>
      <c r="H22" s="556"/>
      <c r="I22" s="557">
        <v>51.9</v>
      </c>
      <c r="J22" s="556"/>
      <c r="K22" s="557">
        <v>6.5</v>
      </c>
      <c r="L22" s="556"/>
      <c r="M22" s="557">
        <v>40.299999999999997</v>
      </c>
      <c r="N22" s="556"/>
      <c r="O22" s="557">
        <v>1.5</v>
      </c>
      <c r="P22" s="556"/>
      <c r="Q22" s="557">
        <v>140.80000000000001</v>
      </c>
      <c r="R22" s="556"/>
      <c r="S22" s="557">
        <v>556.79999999999995</v>
      </c>
      <c r="T22" s="556"/>
      <c r="U22" s="557">
        <v>147.6</v>
      </c>
      <c r="V22" s="556"/>
      <c r="W22" s="557">
        <v>3</v>
      </c>
      <c r="X22" s="556"/>
      <c r="Y22" s="557">
        <v>26</v>
      </c>
      <c r="Z22" s="556"/>
      <c r="AA22" s="546"/>
      <c r="AB22" s="547"/>
      <c r="AC22" s="555"/>
      <c r="AD22" s="558"/>
      <c r="AE22" s="559">
        <v>4.53</v>
      </c>
      <c r="AF22" s="560"/>
      <c r="AG22" s="559"/>
      <c r="AH22" s="561"/>
      <c r="AI22" s="559"/>
      <c r="AJ22" s="561"/>
      <c r="AK22" s="559"/>
      <c r="AL22" s="561"/>
      <c r="AM22" s="559"/>
      <c r="AN22" s="561"/>
    </row>
    <row r="23" spans="1:40" x14ac:dyDescent="0.3">
      <c r="A23" s="606" t="s">
        <v>570</v>
      </c>
      <c r="B23" s="608" t="s">
        <v>571</v>
      </c>
      <c r="C23" s="555"/>
      <c r="D23" s="556"/>
      <c r="E23" s="557"/>
      <c r="F23" s="556"/>
      <c r="G23" s="557"/>
      <c r="H23" s="556"/>
      <c r="I23" s="557"/>
      <c r="J23" s="556"/>
      <c r="K23" s="557"/>
      <c r="L23" s="556"/>
      <c r="M23" s="557"/>
      <c r="N23" s="556"/>
      <c r="O23" s="557"/>
      <c r="P23" s="556"/>
      <c r="Q23" s="557"/>
      <c r="R23" s="556"/>
      <c r="S23" s="557"/>
      <c r="T23" s="556"/>
      <c r="U23" s="557"/>
      <c r="V23" s="556"/>
      <c r="W23" s="557"/>
      <c r="X23" s="556"/>
      <c r="Y23" s="557"/>
      <c r="Z23" s="556"/>
      <c r="AA23" s="546"/>
      <c r="AB23" s="547"/>
      <c r="AC23" s="555"/>
      <c r="AD23" s="558"/>
      <c r="AE23" s="559"/>
      <c r="AF23" s="560"/>
      <c r="AG23" s="559"/>
      <c r="AH23" s="561"/>
      <c r="AI23" s="559"/>
      <c r="AJ23" s="561"/>
      <c r="AK23" s="559"/>
      <c r="AL23" s="561"/>
      <c r="AM23" s="559">
        <v>3.8</v>
      </c>
      <c r="AN23" s="561"/>
    </row>
    <row r="24" spans="1:40" x14ac:dyDescent="0.3">
      <c r="A24" s="553" t="s">
        <v>418</v>
      </c>
      <c r="B24" s="554" t="s">
        <v>63</v>
      </c>
      <c r="C24" s="555"/>
      <c r="D24" s="556"/>
      <c r="E24" s="557"/>
      <c r="F24" s="556"/>
      <c r="G24" s="557"/>
      <c r="H24" s="556"/>
      <c r="I24" s="557"/>
      <c r="J24" s="556"/>
      <c r="K24" s="557">
        <v>0.1</v>
      </c>
      <c r="L24" s="556"/>
      <c r="M24" s="557"/>
      <c r="N24" s="556"/>
      <c r="O24" s="557"/>
      <c r="P24" s="556"/>
      <c r="Q24" s="557"/>
      <c r="R24" s="556"/>
      <c r="S24" s="557"/>
      <c r="T24" s="556"/>
      <c r="U24" s="557"/>
      <c r="V24" s="556"/>
      <c r="W24" s="557"/>
      <c r="X24" s="556"/>
      <c r="Y24" s="557"/>
      <c r="Z24" s="556"/>
      <c r="AA24" s="546"/>
      <c r="AB24" s="547"/>
      <c r="AC24" s="555"/>
      <c r="AD24" s="558"/>
      <c r="AE24" s="559"/>
      <c r="AF24" s="560"/>
      <c r="AG24" s="559"/>
      <c r="AH24" s="561"/>
      <c r="AI24" s="559"/>
      <c r="AJ24" s="561"/>
      <c r="AK24" s="559"/>
      <c r="AL24" s="561"/>
      <c r="AM24" s="559"/>
      <c r="AN24" s="561"/>
    </row>
    <row r="25" spans="1:40" x14ac:dyDescent="0.3">
      <c r="A25" s="553" t="s">
        <v>64</v>
      </c>
      <c r="B25" s="554" t="s">
        <v>65</v>
      </c>
      <c r="C25" s="555"/>
      <c r="D25" s="556"/>
      <c r="E25" s="557">
        <v>1462.8</v>
      </c>
      <c r="F25" s="556"/>
      <c r="G25" s="557">
        <v>2019.3</v>
      </c>
      <c r="H25" s="556"/>
      <c r="I25" s="557">
        <v>787.6</v>
      </c>
      <c r="J25" s="556">
        <v>100</v>
      </c>
      <c r="K25" s="557">
        <v>2514</v>
      </c>
      <c r="L25" s="556">
        <v>1.9</v>
      </c>
      <c r="M25" s="557">
        <v>1399.4</v>
      </c>
      <c r="N25" s="556"/>
      <c r="O25" s="557">
        <v>892.8</v>
      </c>
      <c r="P25" s="556"/>
      <c r="Q25" s="557">
        <v>488.2</v>
      </c>
      <c r="R25" s="556"/>
      <c r="S25" s="557">
        <v>185.1</v>
      </c>
      <c r="T25" s="556"/>
      <c r="U25" s="557">
        <v>6.2</v>
      </c>
      <c r="V25" s="556"/>
      <c r="W25" s="557">
        <v>810.6</v>
      </c>
      <c r="X25" s="556"/>
      <c r="Y25" s="557">
        <v>214.7</v>
      </c>
      <c r="Z25" s="556"/>
      <c r="AA25" s="546">
        <v>361.3</v>
      </c>
      <c r="AB25" s="547"/>
      <c r="AC25" s="555">
        <v>242.6</v>
      </c>
      <c r="AD25" s="558"/>
      <c r="AE25" s="559">
        <v>41.12</v>
      </c>
      <c r="AF25" s="560"/>
      <c r="AG25" s="559">
        <v>46.82</v>
      </c>
      <c r="AH25" s="561"/>
      <c r="AI25" s="559">
        <v>23</v>
      </c>
      <c r="AJ25" s="561"/>
      <c r="AK25" s="559">
        <v>23.82</v>
      </c>
      <c r="AL25" s="561"/>
      <c r="AM25" s="559">
        <v>28.44</v>
      </c>
      <c r="AN25" s="561"/>
    </row>
    <row r="26" spans="1:40" x14ac:dyDescent="0.3">
      <c r="A26" s="553" t="s">
        <v>552</v>
      </c>
      <c r="B26" s="562" t="s">
        <v>66</v>
      </c>
      <c r="C26" s="555"/>
      <c r="D26" s="556"/>
      <c r="E26" s="557"/>
      <c r="F26" s="556"/>
      <c r="G26" s="557">
        <v>87.6</v>
      </c>
      <c r="H26" s="556"/>
      <c r="I26" s="557"/>
      <c r="J26" s="556"/>
      <c r="K26" s="557">
        <v>0.1</v>
      </c>
      <c r="L26" s="556"/>
      <c r="M26" s="557">
        <v>19.600000000000001</v>
      </c>
      <c r="N26" s="556"/>
      <c r="O26" s="557"/>
      <c r="P26" s="556"/>
      <c r="Q26" s="557"/>
      <c r="R26" s="556"/>
      <c r="S26" s="557"/>
      <c r="T26" s="556"/>
      <c r="U26" s="557"/>
      <c r="V26" s="556"/>
      <c r="W26" s="557"/>
      <c r="X26" s="556"/>
      <c r="Y26" s="557"/>
      <c r="Z26" s="556"/>
      <c r="AA26" s="546"/>
      <c r="AB26" s="547"/>
      <c r="AC26" s="555"/>
      <c r="AD26" s="558"/>
      <c r="AE26" s="559"/>
      <c r="AF26" s="560"/>
      <c r="AG26" s="559"/>
      <c r="AH26" s="561"/>
      <c r="AI26" s="559"/>
      <c r="AJ26" s="561"/>
      <c r="AK26" s="559"/>
      <c r="AL26" s="561"/>
      <c r="AM26" s="559"/>
      <c r="AN26" s="561"/>
    </row>
    <row r="27" spans="1:40" x14ac:dyDescent="0.3">
      <c r="A27" s="553" t="s">
        <v>67</v>
      </c>
      <c r="B27" s="554" t="s">
        <v>65</v>
      </c>
      <c r="C27" s="555"/>
      <c r="D27" s="556"/>
      <c r="E27" s="557"/>
      <c r="F27" s="556"/>
      <c r="G27" s="557"/>
      <c r="H27" s="556"/>
      <c r="I27" s="557"/>
      <c r="J27" s="556"/>
      <c r="K27" s="557"/>
      <c r="L27" s="556"/>
      <c r="M27" s="557"/>
      <c r="N27" s="556"/>
      <c r="O27" s="557"/>
      <c r="P27" s="556"/>
      <c r="Q27" s="557"/>
      <c r="R27" s="556"/>
      <c r="S27" s="557"/>
      <c r="T27" s="556"/>
      <c r="U27" s="557"/>
      <c r="V27" s="556"/>
      <c r="W27" s="557"/>
      <c r="X27" s="556"/>
      <c r="Y27" s="557"/>
      <c r="Z27" s="556"/>
      <c r="AA27" s="546"/>
      <c r="AB27" s="547"/>
      <c r="AC27" s="555"/>
      <c r="AD27" s="558"/>
      <c r="AE27" s="559">
        <v>0.9</v>
      </c>
      <c r="AF27" s="560"/>
      <c r="AG27" s="559"/>
      <c r="AH27" s="561"/>
      <c r="AI27" s="559"/>
      <c r="AJ27" s="561"/>
      <c r="AK27" s="559"/>
      <c r="AL27" s="561"/>
      <c r="AM27" s="559"/>
      <c r="AN27" s="561"/>
    </row>
    <row r="28" spans="1:40" x14ac:dyDescent="0.3">
      <c r="A28" s="553" t="s">
        <v>419</v>
      </c>
      <c r="B28" s="554" t="s">
        <v>68</v>
      </c>
      <c r="C28" s="555"/>
      <c r="D28" s="556"/>
      <c r="E28" s="557"/>
      <c r="F28" s="556"/>
      <c r="G28" s="557"/>
      <c r="H28" s="556"/>
      <c r="I28" s="557"/>
      <c r="J28" s="556"/>
      <c r="K28" s="557">
        <v>10.9</v>
      </c>
      <c r="L28" s="556"/>
      <c r="M28" s="557">
        <v>1.2</v>
      </c>
      <c r="N28" s="556"/>
      <c r="O28" s="557"/>
      <c r="P28" s="556"/>
      <c r="Q28" s="557">
        <v>8.9</v>
      </c>
      <c r="R28" s="556"/>
      <c r="S28" s="557">
        <v>18.3</v>
      </c>
      <c r="T28" s="556"/>
      <c r="U28" s="557"/>
      <c r="V28" s="556"/>
      <c r="W28" s="557"/>
      <c r="X28" s="556"/>
      <c r="Y28" s="557"/>
      <c r="Z28" s="556"/>
      <c r="AA28" s="546"/>
      <c r="AB28" s="547"/>
      <c r="AC28" s="555"/>
      <c r="AD28" s="558"/>
      <c r="AE28" s="559">
        <v>4.2699999999999996</v>
      </c>
      <c r="AF28" s="560"/>
      <c r="AG28" s="559"/>
      <c r="AH28" s="561"/>
      <c r="AI28" s="559"/>
      <c r="AJ28" s="561"/>
      <c r="AK28" s="559"/>
      <c r="AL28" s="561"/>
      <c r="AM28" s="559"/>
      <c r="AN28" s="561"/>
    </row>
    <row r="29" spans="1:40" x14ac:dyDescent="0.3">
      <c r="A29" s="553" t="s">
        <v>420</v>
      </c>
      <c r="B29" s="554" t="s">
        <v>69</v>
      </c>
      <c r="C29" s="555"/>
      <c r="D29" s="556"/>
      <c r="E29" s="557"/>
      <c r="F29" s="556"/>
      <c r="G29" s="557"/>
      <c r="H29" s="556"/>
      <c r="I29" s="557"/>
      <c r="J29" s="556"/>
      <c r="K29" s="557"/>
      <c r="L29" s="556"/>
      <c r="M29" s="557"/>
      <c r="N29" s="556"/>
      <c r="O29" s="557"/>
      <c r="P29" s="556"/>
      <c r="Q29" s="557"/>
      <c r="R29" s="556"/>
      <c r="S29" s="557"/>
      <c r="T29" s="556"/>
      <c r="U29" s="557">
        <v>0.2</v>
      </c>
      <c r="V29" s="556"/>
      <c r="W29" s="557"/>
      <c r="X29" s="556"/>
      <c r="Y29" s="557"/>
      <c r="Z29" s="556"/>
      <c r="AA29" s="546"/>
      <c r="AB29" s="547"/>
      <c r="AC29" s="555"/>
      <c r="AD29" s="558"/>
      <c r="AE29" s="559"/>
      <c r="AF29" s="560"/>
      <c r="AG29" s="559"/>
      <c r="AH29" s="561"/>
      <c r="AI29" s="559"/>
      <c r="AJ29" s="561"/>
      <c r="AK29" s="559"/>
      <c r="AL29" s="561"/>
      <c r="AM29" s="559"/>
      <c r="AN29" s="561"/>
    </row>
    <row r="30" spans="1:40" x14ac:dyDescent="0.3">
      <c r="A30" s="553" t="s">
        <v>72</v>
      </c>
      <c r="B30" s="554" t="s">
        <v>73</v>
      </c>
      <c r="C30" s="555"/>
      <c r="D30" s="556"/>
      <c r="E30" s="557"/>
      <c r="F30" s="556"/>
      <c r="G30" s="557"/>
      <c r="H30" s="556"/>
      <c r="I30" s="557"/>
      <c r="J30" s="556"/>
      <c r="K30" s="557"/>
      <c r="L30" s="556"/>
      <c r="M30" s="557">
        <v>1.7</v>
      </c>
      <c r="N30" s="556"/>
      <c r="O30" s="557"/>
      <c r="P30" s="556"/>
      <c r="Q30" s="557">
        <v>0.4</v>
      </c>
      <c r="R30" s="556"/>
      <c r="S30" s="557"/>
      <c r="T30" s="556"/>
      <c r="U30" s="557"/>
      <c r="V30" s="556"/>
      <c r="W30" s="557">
        <v>0.6</v>
      </c>
      <c r="X30" s="556"/>
      <c r="Y30" s="557"/>
      <c r="Z30" s="556"/>
      <c r="AA30" s="546"/>
      <c r="AB30" s="547"/>
      <c r="AC30" s="555"/>
      <c r="AD30" s="558"/>
      <c r="AE30" s="559"/>
      <c r="AF30" s="560"/>
      <c r="AG30" s="559"/>
      <c r="AH30" s="561"/>
      <c r="AI30" s="559">
        <v>2.76</v>
      </c>
      <c r="AJ30" s="561"/>
      <c r="AK30" s="559"/>
      <c r="AL30" s="561"/>
      <c r="AM30" s="559">
        <v>0.99</v>
      </c>
      <c r="AN30" s="561"/>
    </row>
    <row r="31" spans="1:40" x14ac:dyDescent="0.3">
      <c r="A31" s="553" t="s">
        <v>70</v>
      </c>
      <c r="B31" s="554" t="s">
        <v>71</v>
      </c>
      <c r="C31" s="555"/>
      <c r="D31" s="556"/>
      <c r="E31" s="557"/>
      <c r="F31" s="556"/>
      <c r="G31" s="557"/>
      <c r="H31" s="556"/>
      <c r="I31" s="557"/>
      <c r="J31" s="556"/>
      <c r="K31" s="557"/>
      <c r="L31" s="556"/>
      <c r="M31" s="557"/>
      <c r="N31" s="556"/>
      <c r="O31" s="557"/>
      <c r="P31" s="556"/>
      <c r="Q31" s="557"/>
      <c r="R31" s="556"/>
      <c r="S31" s="557"/>
      <c r="T31" s="556"/>
      <c r="U31" s="557"/>
      <c r="V31" s="556"/>
      <c r="W31" s="557"/>
      <c r="X31" s="556"/>
      <c r="Y31" s="557"/>
      <c r="Z31" s="556"/>
      <c r="AA31" s="546"/>
      <c r="AB31" s="547"/>
      <c r="AC31" s="555"/>
      <c r="AD31" s="558"/>
      <c r="AE31" s="559">
        <v>0.01</v>
      </c>
      <c r="AF31" s="560"/>
      <c r="AG31" s="559"/>
      <c r="AH31" s="561"/>
      <c r="AI31" s="559"/>
      <c r="AJ31" s="561"/>
      <c r="AK31" s="559"/>
      <c r="AL31" s="561"/>
      <c r="AM31" s="559"/>
      <c r="AN31" s="561"/>
    </row>
    <row r="32" spans="1:40" x14ac:dyDescent="0.3">
      <c r="A32" s="553" t="s">
        <v>74</v>
      </c>
      <c r="B32" s="554" t="s">
        <v>75</v>
      </c>
      <c r="C32" s="555"/>
      <c r="D32" s="556"/>
      <c r="E32" s="557"/>
      <c r="F32" s="556"/>
      <c r="G32" s="557"/>
      <c r="H32" s="556"/>
      <c r="I32" s="557"/>
      <c r="J32" s="556"/>
      <c r="K32" s="557"/>
      <c r="L32" s="556"/>
      <c r="M32" s="557"/>
      <c r="N32" s="556"/>
      <c r="O32" s="557"/>
      <c r="P32" s="556"/>
      <c r="Q32" s="557"/>
      <c r="R32" s="556"/>
      <c r="S32" s="557"/>
      <c r="T32" s="556"/>
      <c r="U32" s="557"/>
      <c r="V32" s="556"/>
      <c r="W32" s="557"/>
      <c r="X32" s="556"/>
      <c r="Y32" s="557"/>
      <c r="Z32" s="556"/>
      <c r="AA32" s="546"/>
      <c r="AB32" s="547"/>
      <c r="AC32" s="555"/>
      <c r="AD32" s="558"/>
      <c r="AE32" s="559">
        <v>0.04</v>
      </c>
      <c r="AF32" s="560"/>
      <c r="AG32" s="559"/>
      <c r="AH32" s="561"/>
      <c r="AI32" s="559"/>
      <c r="AJ32" s="561"/>
      <c r="AK32" s="559"/>
      <c r="AL32" s="561"/>
      <c r="AM32" s="559"/>
      <c r="AN32" s="561"/>
    </row>
    <row r="33" spans="1:40" x14ac:dyDescent="0.3">
      <c r="A33" s="553" t="s">
        <v>553</v>
      </c>
      <c r="B33" s="554" t="s">
        <v>76</v>
      </c>
      <c r="C33" s="555"/>
      <c r="D33" s="556"/>
      <c r="E33" s="557"/>
      <c r="F33" s="556"/>
      <c r="G33" s="557">
        <v>1.4</v>
      </c>
      <c r="H33" s="556"/>
      <c r="I33" s="557"/>
      <c r="J33" s="556"/>
      <c r="K33" s="557">
        <v>0.3</v>
      </c>
      <c r="L33" s="556"/>
      <c r="M33" s="557">
        <v>1.3</v>
      </c>
      <c r="N33" s="556"/>
      <c r="O33" s="557"/>
      <c r="P33" s="556"/>
      <c r="Q33" s="557">
        <v>31.2</v>
      </c>
      <c r="R33" s="556"/>
      <c r="S33" s="557">
        <v>3</v>
      </c>
      <c r="T33" s="556"/>
      <c r="U33" s="557">
        <v>0.2</v>
      </c>
      <c r="V33" s="556"/>
      <c r="W33" s="557"/>
      <c r="X33" s="556"/>
      <c r="Y33" s="557"/>
      <c r="Z33" s="556"/>
      <c r="AA33" s="546">
        <v>0.2</v>
      </c>
      <c r="AB33" s="547"/>
      <c r="AC33" s="555"/>
      <c r="AD33" s="558"/>
      <c r="AE33" s="559"/>
      <c r="AF33" s="560"/>
      <c r="AG33" s="559"/>
      <c r="AH33" s="561"/>
      <c r="AI33" s="559">
        <v>0.14000000000000001</v>
      </c>
      <c r="AJ33" s="561"/>
      <c r="AK33" s="559"/>
      <c r="AL33" s="561"/>
      <c r="AM33" s="559">
        <v>0.54</v>
      </c>
      <c r="AN33" s="561"/>
    </row>
    <row r="34" spans="1:40" x14ac:dyDescent="0.3">
      <c r="A34" s="553" t="s">
        <v>421</v>
      </c>
      <c r="B34" s="562" t="s">
        <v>77</v>
      </c>
      <c r="C34" s="555"/>
      <c r="D34" s="556"/>
      <c r="E34" s="557"/>
      <c r="F34" s="556"/>
      <c r="G34" s="557">
        <v>1</v>
      </c>
      <c r="H34" s="556"/>
      <c r="I34" s="557">
        <v>3.8</v>
      </c>
      <c r="J34" s="556"/>
      <c r="K34" s="557">
        <v>1.4</v>
      </c>
      <c r="L34" s="556"/>
      <c r="M34" s="557">
        <v>0.4</v>
      </c>
      <c r="N34" s="556"/>
      <c r="O34" s="557"/>
      <c r="P34" s="556"/>
      <c r="Q34" s="557"/>
      <c r="R34" s="556"/>
      <c r="S34" s="557">
        <v>0.5</v>
      </c>
      <c r="T34" s="556"/>
      <c r="U34" s="557"/>
      <c r="V34" s="556"/>
      <c r="W34" s="557"/>
      <c r="X34" s="556"/>
      <c r="Y34" s="557"/>
      <c r="Z34" s="556"/>
      <c r="AA34" s="546"/>
      <c r="AB34" s="547"/>
      <c r="AC34" s="555"/>
      <c r="AD34" s="558"/>
      <c r="AE34" s="559"/>
      <c r="AF34" s="560"/>
      <c r="AG34" s="559"/>
      <c r="AH34" s="561"/>
      <c r="AI34" s="559">
        <v>0.21</v>
      </c>
      <c r="AJ34" s="561"/>
      <c r="AK34" s="559"/>
      <c r="AL34" s="561"/>
      <c r="AM34" s="559"/>
      <c r="AN34" s="561"/>
    </row>
    <row r="35" spans="1:40" x14ac:dyDescent="0.3">
      <c r="A35" s="553" t="s">
        <v>78</v>
      </c>
      <c r="B35" s="554" t="s">
        <v>79</v>
      </c>
      <c r="C35" s="555"/>
      <c r="D35" s="556"/>
      <c r="E35" s="557"/>
      <c r="F35" s="556"/>
      <c r="G35" s="557"/>
      <c r="H35" s="556"/>
      <c r="I35" s="557"/>
      <c r="J35" s="556"/>
      <c r="K35" s="557">
        <v>0.2</v>
      </c>
      <c r="L35" s="556"/>
      <c r="M35" s="557"/>
      <c r="N35" s="556"/>
      <c r="O35" s="557"/>
      <c r="P35" s="556"/>
      <c r="Q35" s="557">
        <v>0.1</v>
      </c>
      <c r="R35" s="556"/>
      <c r="S35" s="557"/>
      <c r="T35" s="556"/>
      <c r="U35" s="557"/>
      <c r="V35" s="556"/>
      <c r="W35" s="557"/>
      <c r="X35" s="556"/>
      <c r="Y35" s="557"/>
      <c r="Z35" s="556"/>
      <c r="AA35" s="546"/>
      <c r="AB35" s="547"/>
      <c r="AC35" s="555"/>
      <c r="AD35" s="558"/>
      <c r="AE35" s="559"/>
      <c r="AF35" s="560"/>
      <c r="AG35" s="559"/>
      <c r="AH35" s="561"/>
      <c r="AI35" s="559"/>
      <c r="AJ35" s="561"/>
      <c r="AK35" s="559"/>
      <c r="AL35" s="561"/>
      <c r="AM35" s="559"/>
      <c r="AN35" s="561"/>
    </row>
    <row r="36" spans="1:40" x14ac:dyDescent="0.3">
      <c r="A36" s="553" t="s">
        <v>80</v>
      </c>
      <c r="B36" s="554" t="s">
        <v>282</v>
      </c>
      <c r="C36" s="555"/>
      <c r="D36" s="556"/>
      <c r="E36" s="557"/>
      <c r="F36" s="556"/>
      <c r="G36" s="557"/>
      <c r="H36" s="556"/>
      <c r="I36" s="557">
        <v>1.7</v>
      </c>
      <c r="J36" s="556"/>
      <c r="K36" s="557">
        <v>1.6</v>
      </c>
      <c r="L36" s="556"/>
      <c r="M36" s="557">
        <v>0.7</v>
      </c>
      <c r="N36" s="556"/>
      <c r="O36" s="557">
        <v>5.7</v>
      </c>
      <c r="P36" s="556"/>
      <c r="Q36" s="557">
        <v>5.9</v>
      </c>
      <c r="R36" s="556"/>
      <c r="S36" s="557">
        <v>5.7</v>
      </c>
      <c r="T36" s="556"/>
      <c r="U36" s="557">
        <v>5.78</v>
      </c>
      <c r="V36" s="556"/>
      <c r="W36" s="557">
        <v>7.2</v>
      </c>
      <c r="X36" s="556"/>
      <c r="Y36" s="557">
        <v>24.16</v>
      </c>
      <c r="Z36" s="556"/>
      <c r="AA36" s="546">
        <v>0.3</v>
      </c>
      <c r="AB36" s="547"/>
      <c r="AC36" s="555">
        <v>7.41</v>
      </c>
      <c r="AD36" s="558"/>
      <c r="AE36" s="559">
        <v>17.64</v>
      </c>
      <c r="AF36" s="560"/>
      <c r="AG36" s="559"/>
      <c r="AH36" s="561"/>
      <c r="AI36" s="559">
        <v>6.92</v>
      </c>
      <c r="AJ36" s="561"/>
      <c r="AK36" s="559">
        <v>0.63</v>
      </c>
      <c r="AL36" s="561"/>
      <c r="AM36" s="559">
        <v>1.88</v>
      </c>
      <c r="AN36" s="561"/>
    </row>
    <row r="37" spans="1:40" x14ac:dyDescent="0.3">
      <c r="A37" s="553" t="s">
        <v>81</v>
      </c>
      <c r="B37" s="554" t="s">
        <v>79</v>
      </c>
      <c r="C37" s="555"/>
      <c r="D37" s="556"/>
      <c r="E37" s="557"/>
      <c r="F37" s="556"/>
      <c r="G37" s="557"/>
      <c r="H37" s="556"/>
      <c r="I37" s="557">
        <v>2.1</v>
      </c>
      <c r="J37" s="556"/>
      <c r="K37" s="557">
        <v>1.7</v>
      </c>
      <c r="L37" s="556"/>
      <c r="M37" s="557">
        <v>0.5</v>
      </c>
      <c r="N37" s="556"/>
      <c r="O37" s="557">
        <v>3.4</v>
      </c>
      <c r="P37" s="556"/>
      <c r="Q37" s="557">
        <v>2.8</v>
      </c>
      <c r="R37" s="556"/>
      <c r="S37" s="557">
        <v>2.7</v>
      </c>
      <c r="T37" s="556"/>
      <c r="U37" s="557">
        <v>1.8</v>
      </c>
      <c r="V37" s="556"/>
      <c r="W37" s="557">
        <v>2.8</v>
      </c>
      <c r="X37" s="556"/>
      <c r="Y37" s="557">
        <v>0.3</v>
      </c>
      <c r="Z37" s="556"/>
      <c r="AA37" s="546">
        <v>0.4</v>
      </c>
      <c r="AB37" s="547"/>
      <c r="AC37" s="555"/>
      <c r="AD37" s="558"/>
      <c r="AE37" s="559">
        <v>3.7</v>
      </c>
      <c r="AF37" s="560"/>
      <c r="AG37" s="559">
        <v>3.52</v>
      </c>
      <c r="AH37" s="561"/>
      <c r="AI37" s="559">
        <v>2.69</v>
      </c>
      <c r="AJ37" s="561"/>
      <c r="AK37" s="559">
        <v>2</v>
      </c>
      <c r="AL37" s="561"/>
      <c r="AM37" s="559">
        <v>1.73</v>
      </c>
      <c r="AN37" s="561"/>
    </row>
    <row r="38" spans="1:40" x14ac:dyDescent="0.3">
      <c r="A38" s="553" t="s">
        <v>82</v>
      </c>
      <c r="B38" s="554" t="s">
        <v>79</v>
      </c>
      <c r="C38" s="555"/>
      <c r="D38" s="556"/>
      <c r="E38" s="557"/>
      <c r="F38" s="556"/>
      <c r="G38" s="557"/>
      <c r="H38" s="556"/>
      <c r="I38" s="557">
        <v>1.8</v>
      </c>
      <c r="J38" s="556"/>
      <c r="K38" s="557">
        <v>0.4</v>
      </c>
      <c r="L38" s="556"/>
      <c r="M38" s="557">
        <v>4.3</v>
      </c>
      <c r="N38" s="556"/>
      <c r="O38" s="557"/>
      <c r="P38" s="556"/>
      <c r="Q38" s="557">
        <v>0.5</v>
      </c>
      <c r="R38" s="556"/>
      <c r="S38" s="557">
        <v>0.1</v>
      </c>
      <c r="T38" s="556"/>
      <c r="U38" s="557"/>
      <c r="V38" s="556"/>
      <c r="W38" s="557">
        <v>0.6</v>
      </c>
      <c r="X38" s="556"/>
      <c r="Y38" s="557"/>
      <c r="Z38" s="556"/>
      <c r="AA38" s="546">
        <v>6.6</v>
      </c>
      <c r="AB38" s="547"/>
      <c r="AC38" s="555">
        <v>6.1</v>
      </c>
      <c r="AD38" s="558"/>
      <c r="AE38" s="559"/>
      <c r="AF38" s="560"/>
      <c r="AG38" s="559">
        <v>3.66</v>
      </c>
      <c r="AH38" s="561"/>
      <c r="AI38" s="559"/>
      <c r="AJ38" s="561"/>
      <c r="AK38" s="559"/>
      <c r="AL38" s="561"/>
      <c r="AM38" s="559"/>
      <c r="AN38" s="561"/>
    </row>
    <row r="39" spans="1:40" x14ac:dyDescent="0.3">
      <c r="A39" s="553" t="s">
        <v>83</v>
      </c>
      <c r="B39" s="554" t="s">
        <v>84</v>
      </c>
      <c r="C39" s="555"/>
      <c r="D39" s="556"/>
      <c r="E39" s="557"/>
      <c r="F39" s="556"/>
      <c r="G39" s="557">
        <v>1.5</v>
      </c>
      <c r="H39" s="556"/>
      <c r="I39" s="557">
        <v>21.4</v>
      </c>
      <c r="J39" s="556"/>
      <c r="K39" s="557">
        <v>93.3</v>
      </c>
      <c r="L39" s="556"/>
      <c r="M39" s="557">
        <v>169.9</v>
      </c>
      <c r="N39" s="556"/>
      <c r="O39" s="557">
        <v>100.4</v>
      </c>
      <c r="P39" s="556"/>
      <c r="Q39" s="557">
        <v>168.8</v>
      </c>
      <c r="R39" s="556"/>
      <c r="S39" s="557">
        <v>94.5</v>
      </c>
      <c r="T39" s="556"/>
      <c r="U39" s="557">
        <v>16.3</v>
      </c>
      <c r="V39" s="556"/>
      <c r="W39" s="557">
        <v>3.3</v>
      </c>
      <c r="X39" s="556"/>
      <c r="Y39" s="557">
        <v>29.4</v>
      </c>
      <c r="Z39" s="556"/>
      <c r="AA39" s="546">
        <v>6</v>
      </c>
      <c r="AB39" s="547"/>
      <c r="AC39" s="555">
        <v>6.9</v>
      </c>
      <c r="AD39" s="558"/>
      <c r="AE39" s="559"/>
      <c r="AF39" s="560"/>
      <c r="AG39" s="559">
        <v>7</v>
      </c>
      <c r="AH39" s="561">
        <v>6.1</v>
      </c>
      <c r="AI39" s="559"/>
      <c r="AJ39" s="561"/>
      <c r="AK39" s="559">
        <v>3.35</v>
      </c>
      <c r="AL39" s="561">
        <v>1.5</v>
      </c>
      <c r="AM39" s="559"/>
      <c r="AN39" s="561">
        <v>1.82</v>
      </c>
    </row>
    <row r="40" spans="1:40" x14ac:dyDescent="0.3">
      <c r="A40" s="606" t="s">
        <v>572</v>
      </c>
      <c r="B40" s="609" t="s">
        <v>573</v>
      </c>
      <c r="C40" s="555"/>
      <c r="D40" s="556"/>
      <c r="E40" s="557"/>
      <c r="F40" s="556"/>
      <c r="G40" s="557"/>
      <c r="H40" s="556"/>
      <c r="I40" s="557"/>
      <c r="J40" s="556"/>
      <c r="K40" s="557"/>
      <c r="L40" s="556"/>
      <c r="M40" s="557"/>
      <c r="N40" s="556"/>
      <c r="O40" s="557"/>
      <c r="P40" s="556"/>
      <c r="Q40" s="557"/>
      <c r="R40" s="556"/>
      <c r="S40" s="557"/>
      <c r="T40" s="556"/>
      <c r="U40" s="557"/>
      <c r="V40" s="556"/>
      <c r="W40" s="557"/>
      <c r="X40" s="556"/>
      <c r="Y40" s="557"/>
      <c r="Z40" s="556"/>
      <c r="AA40" s="546"/>
      <c r="AB40" s="547"/>
      <c r="AC40" s="555"/>
      <c r="AD40" s="558"/>
      <c r="AE40" s="559"/>
      <c r="AF40" s="560"/>
      <c r="AG40" s="559"/>
      <c r="AH40" s="561"/>
      <c r="AI40" s="559"/>
      <c r="AJ40" s="561"/>
      <c r="AK40" s="559"/>
      <c r="AL40" s="561"/>
      <c r="AM40" s="559">
        <v>0.66</v>
      </c>
      <c r="AN40" s="561"/>
    </row>
    <row r="41" spans="1:40" x14ac:dyDescent="0.3">
      <c r="A41" s="553" t="s">
        <v>85</v>
      </c>
      <c r="B41" s="562" t="s">
        <v>86</v>
      </c>
      <c r="C41" s="555"/>
      <c r="D41" s="556"/>
      <c r="E41" s="557"/>
      <c r="F41" s="556"/>
      <c r="G41" s="557"/>
      <c r="H41" s="556"/>
      <c r="I41" s="557"/>
      <c r="J41" s="556"/>
      <c r="K41" s="557"/>
      <c r="L41" s="556"/>
      <c r="M41" s="557"/>
      <c r="N41" s="556"/>
      <c r="O41" s="557"/>
      <c r="P41" s="556"/>
      <c r="Q41" s="557"/>
      <c r="R41" s="556"/>
      <c r="S41" s="557">
        <v>0.5</v>
      </c>
      <c r="T41" s="556"/>
      <c r="U41" s="557"/>
      <c r="V41" s="556"/>
      <c r="W41" s="557">
        <v>5.6</v>
      </c>
      <c r="X41" s="556"/>
      <c r="Y41" s="557"/>
      <c r="Z41" s="556"/>
      <c r="AA41" s="546"/>
      <c r="AB41" s="547"/>
      <c r="AC41" s="555"/>
      <c r="AD41" s="558"/>
      <c r="AE41" s="559">
        <v>1.99</v>
      </c>
      <c r="AF41" s="560"/>
      <c r="AG41" s="559">
        <v>1.1200000000000001</v>
      </c>
      <c r="AH41" s="561"/>
      <c r="AI41" s="559"/>
      <c r="AJ41" s="561"/>
      <c r="AK41" s="559">
        <v>0.97</v>
      </c>
      <c r="AL41" s="561"/>
      <c r="AM41" s="559">
        <v>1.47</v>
      </c>
      <c r="AN41" s="561"/>
    </row>
    <row r="42" spans="1:40" x14ac:dyDescent="0.3">
      <c r="A42" s="553" t="s">
        <v>87</v>
      </c>
      <c r="B42" s="562" t="s">
        <v>88</v>
      </c>
      <c r="C42" s="555"/>
      <c r="D42" s="556"/>
      <c r="E42" s="557"/>
      <c r="F42" s="556"/>
      <c r="G42" s="557"/>
      <c r="H42" s="556"/>
      <c r="I42" s="557"/>
      <c r="J42" s="556"/>
      <c r="K42" s="557"/>
      <c r="L42" s="556"/>
      <c r="M42" s="557"/>
      <c r="N42" s="556"/>
      <c r="O42" s="557"/>
      <c r="P42" s="556"/>
      <c r="Q42" s="557"/>
      <c r="R42" s="556"/>
      <c r="S42" s="557"/>
      <c r="T42" s="556"/>
      <c r="U42" s="557"/>
      <c r="V42" s="556"/>
      <c r="W42" s="557"/>
      <c r="X42" s="556"/>
      <c r="Y42" s="557"/>
      <c r="Z42" s="556"/>
      <c r="AA42" s="546"/>
      <c r="AB42" s="547"/>
      <c r="AC42" s="555"/>
      <c r="AD42" s="558"/>
      <c r="AE42" s="559">
        <v>0.03</v>
      </c>
      <c r="AF42" s="560"/>
      <c r="AG42" s="559"/>
      <c r="AH42" s="561"/>
      <c r="AI42" s="559"/>
      <c r="AJ42" s="561"/>
      <c r="AK42" s="559"/>
      <c r="AL42" s="561"/>
      <c r="AM42" s="559"/>
      <c r="AN42" s="561"/>
    </row>
    <row r="43" spans="1:40" x14ac:dyDescent="0.3">
      <c r="A43" s="553" t="s">
        <v>422</v>
      </c>
      <c r="B43" s="554" t="s">
        <v>89</v>
      </c>
      <c r="C43" s="555"/>
      <c r="D43" s="556"/>
      <c r="E43" s="557"/>
      <c r="F43" s="556"/>
      <c r="G43" s="557"/>
      <c r="H43" s="556"/>
      <c r="I43" s="557"/>
      <c r="J43" s="556"/>
      <c r="K43" s="557"/>
      <c r="L43" s="556"/>
      <c r="M43" s="557"/>
      <c r="N43" s="556"/>
      <c r="O43" s="557">
        <v>0.5</v>
      </c>
      <c r="P43" s="556"/>
      <c r="Q43" s="557"/>
      <c r="R43" s="556"/>
      <c r="S43" s="557"/>
      <c r="T43" s="556"/>
      <c r="U43" s="557"/>
      <c r="V43" s="556"/>
      <c r="W43" s="557"/>
      <c r="X43" s="556"/>
      <c r="Y43" s="557"/>
      <c r="Z43" s="556"/>
      <c r="AA43" s="546"/>
      <c r="AB43" s="547"/>
      <c r="AC43" s="555"/>
      <c r="AD43" s="558"/>
      <c r="AE43" s="559"/>
      <c r="AF43" s="560"/>
      <c r="AG43" s="559"/>
      <c r="AH43" s="561"/>
      <c r="AI43" s="559">
        <v>0.05</v>
      </c>
      <c r="AJ43" s="561"/>
      <c r="AK43" s="559"/>
      <c r="AL43" s="561"/>
      <c r="AM43" s="559">
        <v>3.98</v>
      </c>
      <c r="AN43" s="561">
        <v>0.4</v>
      </c>
    </row>
    <row r="44" spans="1:40" x14ac:dyDescent="0.3">
      <c r="A44" s="553" t="s">
        <v>90</v>
      </c>
      <c r="B44" s="554" t="s">
        <v>91</v>
      </c>
      <c r="C44" s="555"/>
      <c r="D44" s="556"/>
      <c r="E44" s="557"/>
      <c r="F44" s="556"/>
      <c r="G44" s="557"/>
      <c r="H44" s="556"/>
      <c r="I44" s="557"/>
      <c r="J44" s="556"/>
      <c r="K44" s="557"/>
      <c r="L44" s="556"/>
      <c r="M44" s="557">
        <v>0.1</v>
      </c>
      <c r="N44" s="556"/>
      <c r="O44" s="557"/>
      <c r="P44" s="556"/>
      <c r="Q44" s="557"/>
      <c r="R44" s="556"/>
      <c r="S44" s="557"/>
      <c r="T44" s="556"/>
      <c r="U44" s="557"/>
      <c r="V44" s="556"/>
      <c r="W44" s="557"/>
      <c r="X44" s="556"/>
      <c r="Y44" s="557"/>
      <c r="Z44" s="556"/>
      <c r="AA44" s="546"/>
      <c r="AB44" s="547"/>
      <c r="AC44" s="555"/>
      <c r="AD44" s="558"/>
      <c r="AE44" s="559"/>
      <c r="AF44" s="560"/>
      <c r="AG44" s="559"/>
      <c r="AH44" s="561"/>
      <c r="AI44" s="559"/>
      <c r="AJ44" s="561"/>
      <c r="AK44" s="559"/>
      <c r="AL44" s="561"/>
      <c r="AM44" s="559"/>
      <c r="AN44" s="561"/>
    </row>
    <row r="45" spans="1:40" x14ac:dyDescent="0.3">
      <c r="A45" s="553" t="s">
        <v>92</v>
      </c>
      <c r="B45" s="554" t="s">
        <v>91</v>
      </c>
      <c r="C45" s="555"/>
      <c r="D45" s="556"/>
      <c r="E45" s="557"/>
      <c r="F45" s="556"/>
      <c r="G45" s="557">
        <v>1.5</v>
      </c>
      <c r="H45" s="556"/>
      <c r="I45" s="557">
        <v>7</v>
      </c>
      <c r="J45" s="556"/>
      <c r="K45" s="557">
        <v>88.2</v>
      </c>
      <c r="L45" s="556"/>
      <c r="M45" s="557">
        <v>19.2</v>
      </c>
      <c r="N45" s="556"/>
      <c r="O45" s="557">
        <v>14.7</v>
      </c>
      <c r="P45" s="556"/>
      <c r="Q45" s="557">
        <v>46</v>
      </c>
      <c r="R45" s="556"/>
      <c r="S45" s="557">
        <v>17.100000000000001</v>
      </c>
      <c r="T45" s="556"/>
      <c r="U45" s="557">
        <v>21.2</v>
      </c>
      <c r="V45" s="556"/>
      <c r="W45" s="557">
        <v>0.1</v>
      </c>
      <c r="X45" s="556"/>
      <c r="Y45" s="557"/>
      <c r="Z45" s="556"/>
      <c r="AA45" s="546">
        <v>1</v>
      </c>
      <c r="AB45" s="547"/>
      <c r="AC45" s="555">
        <v>0.9</v>
      </c>
      <c r="AD45" s="558"/>
      <c r="AE45" s="559">
        <v>4.09</v>
      </c>
      <c r="AF45" s="560"/>
      <c r="AG45" s="559">
        <v>21.87</v>
      </c>
      <c r="AH45" s="561"/>
      <c r="AI45" s="559">
        <v>30.95</v>
      </c>
      <c r="AJ45" s="561"/>
      <c r="AK45" s="559">
        <v>11.12</v>
      </c>
      <c r="AL45" s="561"/>
      <c r="AM45" s="559">
        <v>50.6</v>
      </c>
      <c r="AN45" s="561"/>
    </row>
    <row r="46" spans="1:40" x14ac:dyDescent="0.3">
      <c r="A46" s="553" t="s">
        <v>93</v>
      </c>
      <c r="B46" s="554" t="s">
        <v>91</v>
      </c>
      <c r="C46" s="555"/>
      <c r="D46" s="556"/>
      <c r="E46" s="557"/>
      <c r="F46" s="556"/>
      <c r="G46" s="557"/>
      <c r="H46" s="556"/>
      <c r="I46" s="557"/>
      <c r="J46" s="556"/>
      <c r="K46" s="557"/>
      <c r="L46" s="556"/>
      <c r="M46" s="557"/>
      <c r="N46" s="556"/>
      <c r="O46" s="557"/>
      <c r="P46" s="556"/>
      <c r="Q46" s="557"/>
      <c r="R46" s="556"/>
      <c r="S46" s="557"/>
      <c r="T46" s="556"/>
      <c r="U46" s="557">
        <v>0.3</v>
      </c>
      <c r="V46" s="556"/>
      <c r="W46" s="557"/>
      <c r="X46" s="556"/>
      <c r="Y46" s="557"/>
      <c r="Z46" s="556"/>
      <c r="AA46" s="546"/>
      <c r="AB46" s="547"/>
      <c r="AC46" s="555"/>
      <c r="AD46" s="558"/>
      <c r="AE46" s="559"/>
      <c r="AF46" s="560"/>
      <c r="AG46" s="559"/>
      <c r="AH46" s="561"/>
      <c r="AI46" s="559"/>
      <c r="AJ46" s="561"/>
      <c r="AK46" s="559"/>
      <c r="AL46" s="561"/>
      <c r="AM46" s="559"/>
      <c r="AN46" s="561"/>
    </row>
    <row r="47" spans="1:40" x14ac:dyDescent="0.3">
      <c r="A47" s="553" t="s">
        <v>94</v>
      </c>
      <c r="B47" s="554" t="s">
        <v>91</v>
      </c>
      <c r="C47" s="555"/>
      <c r="D47" s="556"/>
      <c r="E47" s="557"/>
      <c r="F47" s="556"/>
      <c r="G47" s="557">
        <v>1.5</v>
      </c>
      <c r="H47" s="556"/>
      <c r="I47" s="557">
        <v>1.1000000000000001</v>
      </c>
      <c r="J47" s="556">
        <v>0.8</v>
      </c>
      <c r="K47" s="557">
        <v>5.2</v>
      </c>
      <c r="L47" s="556"/>
      <c r="M47" s="557"/>
      <c r="N47" s="556"/>
      <c r="O47" s="557"/>
      <c r="P47" s="556"/>
      <c r="Q47" s="557">
        <v>2</v>
      </c>
      <c r="R47" s="556"/>
      <c r="S47" s="557">
        <v>2.9</v>
      </c>
      <c r="T47" s="556"/>
      <c r="U47" s="557">
        <v>1.1000000000000001</v>
      </c>
      <c r="V47" s="556"/>
      <c r="W47" s="557">
        <v>2</v>
      </c>
      <c r="X47" s="556"/>
      <c r="Y47" s="557"/>
      <c r="Z47" s="556"/>
      <c r="AA47" s="546"/>
      <c r="AB47" s="547"/>
      <c r="AC47" s="555">
        <v>5.6</v>
      </c>
      <c r="AD47" s="558"/>
      <c r="AE47" s="559"/>
      <c r="AF47" s="560"/>
      <c r="AG47" s="559"/>
      <c r="AH47" s="561"/>
      <c r="AI47" s="559"/>
      <c r="AJ47" s="561"/>
      <c r="AK47" s="559"/>
      <c r="AL47" s="561"/>
      <c r="AM47" s="559"/>
      <c r="AN47" s="561"/>
    </row>
    <row r="48" spans="1:40" x14ac:dyDescent="0.3">
      <c r="A48" s="553" t="s">
        <v>95</v>
      </c>
      <c r="B48" s="554" t="s">
        <v>96</v>
      </c>
      <c r="C48" s="555"/>
      <c r="D48" s="556"/>
      <c r="E48" s="557"/>
      <c r="F48" s="556"/>
      <c r="G48" s="557"/>
      <c r="H48" s="556"/>
      <c r="I48" s="557"/>
      <c r="J48" s="556"/>
      <c r="K48" s="557"/>
      <c r="L48" s="556"/>
      <c r="M48" s="557"/>
      <c r="N48" s="556"/>
      <c r="O48" s="557"/>
      <c r="P48" s="556"/>
      <c r="Q48" s="557"/>
      <c r="R48" s="556"/>
      <c r="S48" s="557"/>
      <c r="T48" s="556"/>
      <c r="U48" s="557"/>
      <c r="V48" s="556"/>
      <c r="W48" s="557"/>
      <c r="X48" s="556"/>
      <c r="Y48" s="557"/>
      <c r="Z48" s="556"/>
      <c r="AA48" s="546"/>
      <c r="AB48" s="547"/>
      <c r="AC48" s="555">
        <v>0.06</v>
      </c>
      <c r="AD48" s="558"/>
      <c r="AE48" s="559">
        <v>2.52</v>
      </c>
      <c r="AF48" s="560"/>
      <c r="AG48" s="559"/>
      <c r="AH48" s="561"/>
      <c r="AI48" s="559"/>
      <c r="AJ48" s="561"/>
      <c r="AK48" s="559"/>
      <c r="AL48" s="561"/>
      <c r="AM48" s="559"/>
      <c r="AN48" s="561"/>
    </row>
    <row r="49" spans="1:40" x14ac:dyDescent="0.3">
      <c r="A49" s="553" t="s">
        <v>423</v>
      </c>
      <c r="B49" s="554" t="s">
        <v>424</v>
      </c>
      <c r="C49" s="555"/>
      <c r="D49" s="556"/>
      <c r="E49" s="557"/>
      <c r="F49" s="556"/>
      <c r="G49" s="557"/>
      <c r="H49" s="556"/>
      <c r="I49" s="557"/>
      <c r="J49" s="556"/>
      <c r="K49" s="557"/>
      <c r="L49" s="556"/>
      <c r="M49" s="557"/>
      <c r="N49" s="556"/>
      <c r="O49" s="557"/>
      <c r="P49" s="556"/>
      <c r="Q49" s="557"/>
      <c r="R49" s="556"/>
      <c r="S49" s="557"/>
      <c r="T49" s="556"/>
      <c r="U49" s="557"/>
      <c r="V49" s="556"/>
      <c r="W49" s="557"/>
      <c r="X49" s="556"/>
      <c r="Y49" s="557"/>
      <c r="Z49" s="556"/>
      <c r="AA49" s="546"/>
      <c r="AB49" s="547"/>
      <c r="AC49" s="555"/>
      <c r="AD49" s="558"/>
      <c r="AE49" s="559"/>
      <c r="AF49" s="560"/>
      <c r="AG49" s="559"/>
      <c r="AH49" s="561"/>
      <c r="AI49" s="559">
        <v>1.04</v>
      </c>
      <c r="AJ49" s="561"/>
      <c r="AK49" s="559"/>
      <c r="AL49" s="561"/>
      <c r="AM49" s="559"/>
      <c r="AN49" s="561"/>
    </row>
    <row r="50" spans="1:40" x14ac:dyDescent="0.3">
      <c r="A50" s="553" t="s">
        <v>544</v>
      </c>
      <c r="B50" s="554" t="s">
        <v>545</v>
      </c>
      <c r="C50" s="555"/>
      <c r="D50" s="556"/>
      <c r="E50" s="557"/>
      <c r="F50" s="556"/>
      <c r="G50" s="557"/>
      <c r="H50" s="556"/>
      <c r="I50" s="557"/>
      <c r="J50" s="556"/>
      <c r="K50" s="557"/>
      <c r="L50" s="556"/>
      <c r="M50" s="557"/>
      <c r="N50" s="556"/>
      <c r="O50" s="557"/>
      <c r="P50" s="556"/>
      <c r="Q50" s="557"/>
      <c r="R50" s="556"/>
      <c r="S50" s="557"/>
      <c r="T50" s="556"/>
      <c r="U50" s="557"/>
      <c r="V50" s="556"/>
      <c r="W50" s="557"/>
      <c r="X50" s="556"/>
      <c r="Y50" s="557"/>
      <c r="Z50" s="556"/>
      <c r="AA50" s="546"/>
      <c r="AB50" s="547"/>
      <c r="AC50" s="555"/>
      <c r="AD50" s="558"/>
      <c r="AE50" s="559"/>
      <c r="AF50" s="560"/>
      <c r="AG50" s="559"/>
      <c r="AH50" s="561"/>
      <c r="AI50" s="559"/>
      <c r="AJ50" s="561"/>
      <c r="AK50" s="559">
        <v>0.75</v>
      </c>
      <c r="AL50" s="561"/>
      <c r="AM50" s="559">
        <v>0.12</v>
      </c>
      <c r="AN50" s="561"/>
    </row>
    <row r="51" spans="1:40" ht="12.75" customHeight="1" x14ac:dyDescent="0.3">
      <c r="A51" s="553" t="s">
        <v>503</v>
      </c>
      <c r="B51" s="562" t="s">
        <v>97</v>
      </c>
      <c r="C51" s="555"/>
      <c r="D51" s="556"/>
      <c r="E51" s="557"/>
      <c r="F51" s="556"/>
      <c r="G51" s="557"/>
      <c r="H51" s="556"/>
      <c r="I51" s="557"/>
      <c r="J51" s="556"/>
      <c r="K51" s="557"/>
      <c r="L51" s="556"/>
      <c r="M51" s="557"/>
      <c r="N51" s="556"/>
      <c r="O51" s="557"/>
      <c r="P51" s="556"/>
      <c r="Q51" s="557"/>
      <c r="R51" s="556"/>
      <c r="S51" s="557"/>
      <c r="T51" s="556"/>
      <c r="U51" s="557"/>
      <c r="V51" s="556">
        <v>4.3</v>
      </c>
      <c r="W51" s="557"/>
      <c r="X51" s="556"/>
      <c r="Y51" s="557"/>
      <c r="Z51" s="556"/>
      <c r="AA51" s="546"/>
      <c r="AB51" s="547"/>
      <c r="AC51" s="555"/>
      <c r="AD51" s="558"/>
      <c r="AE51" s="559"/>
      <c r="AF51" s="560"/>
      <c r="AG51" s="559"/>
      <c r="AH51" s="561"/>
      <c r="AI51" s="559"/>
      <c r="AJ51" s="561"/>
      <c r="AK51" s="559"/>
      <c r="AL51" s="561"/>
      <c r="AM51" s="559"/>
      <c r="AN51" s="561"/>
    </row>
    <row r="52" spans="1:40" ht="12.75" customHeight="1" x14ac:dyDescent="0.3">
      <c r="A52" s="553" t="s">
        <v>462</v>
      </c>
      <c r="B52" s="554" t="s">
        <v>99</v>
      </c>
      <c r="C52" s="555"/>
      <c r="D52" s="556"/>
      <c r="E52" s="557"/>
      <c r="F52" s="556"/>
      <c r="G52" s="557"/>
      <c r="H52" s="556"/>
      <c r="I52" s="557"/>
      <c r="J52" s="556"/>
      <c r="K52" s="557"/>
      <c r="L52" s="556"/>
      <c r="M52" s="557"/>
      <c r="N52" s="556"/>
      <c r="O52" s="557"/>
      <c r="P52" s="556"/>
      <c r="Q52" s="557"/>
      <c r="R52" s="556"/>
      <c r="S52" s="557"/>
      <c r="T52" s="556"/>
      <c r="U52" s="557"/>
      <c r="V52" s="556"/>
      <c r="W52" s="557"/>
      <c r="X52" s="556"/>
      <c r="Y52" s="557"/>
      <c r="Z52" s="556"/>
      <c r="AA52" s="546"/>
      <c r="AB52" s="547"/>
      <c r="AC52" s="555"/>
      <c r="AD52" s="558"/>
      <c r="AE52" s="559"/>
      <c r="AF52" s="560"/>
      <c r="AG52" s="559"/>
      <c r="AH52" s="561"/>
      <c r="AI52" s="559"/>
      <c r="AJ52" s="561">
        <v>29.7</v>
      </c>
      <c r="AK52" s="559"/>
      <c r="AL52" s="561"/>
      <c r="AM52" s="559"/>
      <c r="AN52" s="561"/>
    </row>
    <row r="53" spans="1:40" ht="12.75" customHeight="1" x14ac:dyDescent="0.3">
      <c r="A53" s="553" t="s">
        <v>582</v>
      </c>
      <c r="B53" s="554" t="s">
        <v>99</v>
      </c>
      <c r="C53" s="555"/>
      <c r="D53" s="556"/>
      <c r="E53" s="557"/>
      <c r="F53" s="556"/>
      <c r="G53" s="557"/>
      <c r="H53" s="556"/>
      <c r="I53" s="557"/>
      <c r="J53" s="556"/>
      <c r="K53" s="557"/>
      <c r="L53" s="556"/>
      <c r="M53" s="557"/>
      <c r="N53" s="556"/>
      <c r="O53" s="557"/>
      <c r="P53" s="556"/>
      <c r="Q53" s="557"/>
      <c r="R53" s="556"/>
      <c r="S53" s="557"/>
      <c r="T53" s="556"/>
      <c r="U53" s="557"/>
      <c r="V53" s="556"/>
      <c r="W53" s="557"/>
      <c r="X53" s="556"/>
      <c r="Y53" s="557"/>
      <c r="Z53" s="556"/>
      <c r="AA53" s="546"/>
      <c r="AB53" s="547"/>
      <c r="AC53" s="555"/>
      <c r="AD53" s="558"/>
      <c r="AE53" s="559"/>
      <c r="AF53" s="560"/>
      <c r="AG53" s="559"/>
      <c r="AH53" s="561"/>
      <c r="AI53" s="559"/>
      <c r="AJ53" s="561"/>
      <c r="AK53" s="559"/>
      <c r="AL53" s="561"/>
      <c r="AM53" s="559"/>
      <c r="AN53" s="561">
        <v>21.51</v>
      </c>
    </row>
    <row r="54" spans="1:40" x14ac:dyDescent="0.3">
      <c r="A54" s="553" t="s">
        <v>98</v>
      </c>
      <c r="B54" s="554" t="s">
        <v>99</v>
      </c>
      <c r="C54" s="555"/>
      <c r="D54" s="556"/>
      <c r="E54" s="557"/>
      <c r="F54" s="556"/>
      <c r="G54" s="557">
        <v>2</v>
      </c>
      <c r="H54" s="556"/>
      <c r="I54" s="557">
        <v>29.3</v>
      </c>
      <c r="J54" s="556">
        <v>1.5</v>
      </c>
      <c r="K54" s="557">
        <v>11.3</v>
      </c>
      <c r="L54" s="556"/>
      <c r="M54" s="557">
        <v>6.7</v>
      </c>
      <c r="N54" s="556"/>
      <c r="O54" s="557">
        <v>10.4</v>
      </c>
      <c r="P54" s="556"/>
      <c r="Q54" s="557">
        <v>1</v>
      </c>
      <c r="R54" s="556"/>
      <c r="S54" s="557">
        <v>0.1</v>
      </c>
      <c r="T54" s="556"/>
      <c r="U54" s="557">
        <v>1.6</v>
      </c>
      <c r="V54" s="556">
        <v>3.6</v>
      </c>
      <c r="W54" s="557">
        <v>0.8</v>
      </c>
      <c r="X54" s="556"/>
      <c r="Y54" s="557"/>
      <c r="Z54" s="556"/>
      <c r="AA54" s="546"/>
      <c r="AB54" s="547">
        <v>76.3</v>
      </c>
      <c r="AC54" s="555">
        <v>16.100000000000001</v>
      </c>
      <c r="AD54" s="558">
        <v>5.3</v>
      </c>
      <c r="AE54" s="559">
        <v>5.33</v>
      </c>
      <c r="AF54" s="560">
        <v>2.5</v>
      </c>
      <c r="AG54" s="559">
        <v>1.01</v>
      </c>
      <c r="AH54" s="561"/>
      <c r="AI54" s="559">
        <v>1.65</v>
      </c>
      <c r="AJ54" s="561">
        <v>5</v>
      </c>
      <c r="AK54" s="559">
        <v>1.4</v>
      </c>
      <c r="AL54" s="561">
        <v>41.5</v>
      </c>
      <c r="AM54" s="559">
        <v>6</v>
      </c>
      <c r="AN54" s="561">
        <v>1.03</v>
      </c>
    </row>
    <row r="55" spans="1:40" x14ac:dyDescent="0.3">
      <c r="A55" s="553" t="s">
        <v>100</v>
      </c>
      <c r="B55" s="554" t="s">
        <v>99</v>
      </c>
      <c r="C55" s="555"/>
      <c r="D55" s="556"/>
      <c r="E55" s="557"/>
      <c r="F55" s="556"/>
      <c r="G55" s="557"/>
      <c r="H55" s="556"/>
      <c r="I55" s="557">
        <v>1</v>
      </c>
      <c r="J55" s="556"/>
      <c r="K55" s="557">
        <v>0.7</v>
      </c>
      <c r="L55" s="556"/>
      <c r="M55" s="557">
        <v>0.1</v>
      </c>
      <c r="N55" s="556"/>
      <c r="O55" s="557"/>
      <c r="P55" s="556"/>
      <c r="Q55" s="557"/>
      <c r="R55" s="556"/>
      <c r="S55" s="557"/>
      <c r="T55" s="556"/>
      <c r="U55" s="557"/>
      <c r="V55" s="556"/>
      <c r="W55" s="557"/>
      <c r="X55" s="556"/>
      <c r="Y55" s="557"/>
      <c r="Z55" s="556"/>
      <c r="AA55" s="546"/>
      <c r="AB55" s="547"/>
      <c r="AC55" s="555">
        <v>0.2</v>
      </c>
      <c r="AD55" s="558"/>
      <c r="AE55" s="559"/>
      <c r="AF55" s="560"/>
      <c r="AG55" s="559"/>
      <c r="AH55" s="561"/>
      <c r="AI55" s="559"/>
      <c r="AJ55" s="561"/>
      <c r="AK55" s="559"/>
      <c r="AL55" s="561"/>
      <c r="AM55" s="559"/>
      <c r="AN55" s="561"/>
    </row>
    <row r="56" spans="1:40" x14ac:dyDescent="0.3">
      <c r="A56" s="553" t="s">
        <v>101</v>
      </c>
      <c r="B56" s="554" t="s">
        <v>99</v>
      </c>
      <c r="C56" s="555"/>
      <c r="D56" s="556"/>
      <c r="E56" s="557"/>
      <c r="F56" s="556"/>
      <c r="G56" s="557">
        <v>11.8</v>
      </c>
      <c r="H56" s="556"/>
      <c r="I56" s="557"/>
      <c r="J56" s="556"/>
      <c r="K56" s="557">
        <v>1</v>
      </c>
      <c r="L56" s="556"/>
      <c r="M56" s="557"/>
      <c r="N56" s="556"/>
      <c r="O56" s="557"/>
      <c r="P56" s="556"/>
      <c r="Q56" s="557"/>
      <c r="R56" s="556"/>
      <c r="S56" s="557"/>
      <c r="T56" s="556"/>
      <c r="U56" s="557">
        <v>5</v>
      </c>
      <c r="V56" s="556"/>
      <c r="W56" s="557"/>
      <c r="X56" s="556"/>
      <c r="Y56" s="557"/>
      <c r="Z56" s="556"/>
      <c r="AA56" s="546"/>
      <c r="AB56" s="547"/>
      <c r="AC56" s="555"/>
      <c r="AD56" s="558"/>
      <c r="AE56" s="559"/>
      <c r="AF56" s="560">
        <v>5.83</v>
      </c>
      <c r="AG56" s="559"/>
      <c r="AH56" s="561">
        <v>3.58</v>
      </c>
      <c r="AI56" s="559"/>
      <c r="AJ56" s="561">
        <v>7.32</v>
      </c>
      <c r="AK56" s="559"/>
      <c r="AL56" s="561">
        <v>19.11</v>
      </c>
      <c r="AM56" s="559"/>
      <c r="AN56" s="561">
        <v>17.670000000000002</v>
      </c>
    </row>
    <row r="57" spans="1:40" x14ac:dyDescent="0.3">
      <c r="A57" s="553" t="s">
        <v>102</v>
      </c>
      <c r="B57" s="554" t="s">
        <v>99</v>
      </c>
      <c r="C57" s="555">
        <v>4876</v>
      </c>
      <c r="D57" s="556">
        <v>5977</v>
      </c>
      <c r="E57" s="557">
        <v>6683.9</v>
      </c>
      <c r="F57" s="556">
        <v>12131.7</v>
      </c>
      <c r="G57" s="557">
        <v>10066.799999999999</v>
      </c>
      <c r="H57" s="556">
        <v>12618</v>
      </c>
      <c r="I57" s="557">
        <v>5910.6</v>
      </c>
      <c r="J57" s="556">
        <v>12732.6</v>
      </c>
      <c r="K57" s="557">
        <v>7969.6</v>
      </c>
      <c r="L57" s="556">
        <v>13074.8</v>
      </c>
      <c r="M57" s="557">
        <v>25505.9</v>
      </c>
      <c r="N57" s="556">
        <v>16278.7</v>
      </c>
      <c r="O57" s="557">
        <v>24947.200000000001</v>
      </c>
      <c r="P57" s="556">
        <v>15945.1</v>
      </c>
      <c r="Q57" s="557">
        <v>31492.799999999999</v>
      </c>
      <c r="R57" s="556">
        <v>12966.5</v>
      </c>
      <c r="S57" s="557">
        <v>31224.1</v>
      </c>
      <c r="T57" s="556">
        <v>13895.9</v>
      </c>
      <c r="U57" s="557">
        <v>19849.400000000001</v>
      </c>
      <c r="V57" s="556">
        <v>13066.2</v>
      </c>
      <c r="W57" s="557">
        <v>7996.3</v>
      </c>
      <c r="X57" s="556">
        <v>12882.1</v>
      </c>
      <c r="Y57" s="557">
        <v>6774.3</v>
      </c>
      <c r="Z57" s="556">
        <v>14943.3</v>
      </c>
      <c r="AA57" s="546">
        <v>6166.08</v>
      </c>
      <c r="AB57" s="547">
        <v>17018.400000000001</v>
      </c>
      <c r="AC57" s="555">
        <v>5469.7</v>
      </c>
      <c r="AD57" s="558">
        <v>18320.900000000001</v>
      </c>
      <c r="AE57" s="563">
        <v>4696.17</v>
      </c>
      <c r="AF57" s="564">
        <v>26214.560000000001</v>
      </c>
      <c r="AG57" s="565">
        <v>2214.85</v>
      </c>
      <c r="AH57" s="566">
        <v>26648.74</v>
      </c>
      <c r="AI57" s="565">
        <v>1668.41</v>
      </c>
      <c r="AJ57" s="566">
        <v>34072.83</v>
      </c>
      <c r="AK57" s="565">
        <v>662.58</v>
      </c>
      <c r="AL57" s="566">
        <v>25664.77</v>
      </c>
      <c r="AM57" s="565">
        <v>478.6</v>
      </c>
      <c r="AN57" s="566">
        <v>25766.83</v>
      </c>
    </row>
    <row r="58" spans="1:40" x14ac:dyDescent="0.3">
      <c r="A58" s="553" t="s">
        <v>546</v>
      </c>
      <c r="B58" s="554" t="s">
        <v>99</v>
      </c>
      <c r="C58" s="555"/>
      <c r="D58" s="556"/>
      <c r="E58" s="557"/>
      <c r="F58" s="556"/>
      <c r="G58" s="557"/>
      <c r="H58" s="556"/>
      <c r="I58" s="557"/>
      <c r="J58" s="556"/>
      <c r="K58" s="557"/>
      <c r="L58" s="556"/>
      <c r="M58" s="557"/>
      <c r="N58" s="556"/>
      <c r="O58" s="557"/>
      <c r="P58" s="556"/>
      <c r="Q58" s="557"/>
      <c r="R58" s="556"/>
      <c r="S58" s="557"/>
      <c r="T58" s="556"/>
      <c r="U58" s="557"/>
      <c r="V58" s="556"/>
      <c r="W58" s="557"/>
      <c r="X58" s="556"/>
      <c r="Y58" s="557"/>
      <c r="Z58" s="556"/>
      <c r="AA58" s="546"/>
      <c r="AB58" s="547"/>
      <c r="AC58" s="555"/>
      <c r="AD58" s="558"/>
      <c r="AE58" s="563"/>
      <c r="AF58" s="564"/>
      <c r="AG58" s="565"/>
      <c r="AH58" s="566"/>
      <c r="AI58" s="565">
        <v>8.5399999999999991</v>
      </c>
      <c r="AJ58" s="566">
        <v>198.32</v>
      </c>
      <c r="AK58" s="565"/>
      <c r="AL58" s="566">
        <v>1130.67</v>
      </c>
      <c r="AM58" s="565">
        <v>0.28000000000000003</v>
      </c>
      <c r="AN58" s="566">
        <v>2950.71</v>
      </c>
    </row>
    <row r="59" spans="1:40" x14ac:dyDescent="0.3">
      <c r="A59" s="553" t="s">
        <v>286</v>
      </c>
      <c r="B59" s="554" t="s">
        <v>99</v>
      </c>
      <c r="C59" s="555"/>
      <c r="D59" s="556"/>
      <c r="E59" s="557"/>
      <c r="F59" s="556"/>
      <c r="G59" s="557"/>
      <c r="H59" s="556"/>
      <c r="I59" s="557"/>
      <c r="J59" s="556"/>
      <c r="K59" s="557"/>
      <c r="L59" s="556"/>
      <c r="M59" s="557"/>
      <c r="N59" s="556"/>
      <c r="O59" s="557"/>
      <c r="P59" s="556"/>
      <c r="Q59" s="557"/>
      <c r="R59" s="556"/>
      <c r="S59" s="557"/>
      <c r="T59" s="556"/>
      <c r="U59" s="557"/>
      <c r="V59" s="556"/>
      <c r="W59" s="557"/>
      <c r="X59" s="556"/>
      <c r="Y59" s="557"/>
      <c r="Z59" s="556"/>
      <c r="AA59" s="546"/>
      <c r="AB59" s="547"/>
      <c r="AC59" s="555"/>
      <c r="AD59" s="558"/>
      <c r="AE59" s="559"/>
      <c r="AF59" s="560"/>
      <c r="AG59" s="559"/>
      <c r="AH59" s="561">
        <v>5.03</v>
      </c>
      <c r="AI59" s="559"/>
      <c r="AJ59" s="561"/>
      <c r="AK59" s="559"/>
      <c r="AL59" s="561"/>
      <c r="AM59" s="559"/>
      <c r="AN59" s="561"/>
    </row>
    <row r="60" spans="1:40" x14ac:dyDescent="0.3">
      <c r="A60" s="553" t="s">
        <v>547</v>
      </c>
      <c r="B60" s="554" t="s">
        <v>99</v>
      </c>
      <c r="C60" s="555"/>
      <c r="D60" s="556"/>
      <c r="E60" s="557"/>
      <c r="F60" s="556"/>
      <c r="G60" s="557"/>
      <c r="H60" s="556"/>
      <c r="I60" s="557"/>
      <c r="J60" s="556"/>
      <c r="K60" s="557"/>
      <c r="L60" s="556"/>
      <c r="M60" s="557"/>
      <c r="N60" s="556"/>
      <c r="O60" s="557"/>
      <c r="P60" s="556"/>
      <c r="Q60" s="557"/>
      <c r="R60" s="556"/>
      <c r="S60" s="557"/>
      <c r="T60" s="556"/>
      <c r="U60" s="557"/>
      <c r="V60" s="556"/>
      <c r="W60" s="557"/>
      <c r="X60" s="556"/>
      <c r="Y60" s="557"/>
      <c r="Z60" s="556"/>
      <c r="AA60" s="546"/>
      <c r="AB60" s="547"/>
      <c r="AC60" s="555"/>
      <c r="AD60" s="558"/>
      <c r="AE60" s="559"/>
      <c r="AF60" s="560"/>
      <c r="AG60" s="559"/>
      <c r="AH60" s="561"/>
      <c r="AI60" s="559"/>
      <c r="AJ60" s="561"/>
      <c r="AK60" s="559">
        <v>0.89</v>
      </c>
      <c r="AL60" s="561">
        <v>290.12</v>
      </c>
      <c r="AM60" s="559"/>
      <c r="AN60" s="561"/>
    </row>
    <row r="61" spans="1:40" x14ac:dyDescent="0.3">
      <c r="A61" s="553" t="s">
        <v>103</v>
      </c>
      <c r="B61" s="554" t="s">
        <v>99</v>
      </c>
      <c r="C61" s="555"/>
      <c r="D61" s="556"/>
      <c r="E61" s="557"/>
      <c r="F61" s="556"/>
      <c r="G61" s="557">
        <v>4852.5</v>
      </c>
      <c r="H61" s="556">
        <v>745.4</v>
      </c>
      <c r="I61" s="557">
        <v>478.5</v>
      </c>
      <c r="J61" s="556">
        <v>472.9</v>
      </c>
      <c r="K61" s="557">
        <v>2724.5</v>
      </c>
      <c r="L61" s="556">
        <v>3118.5</v>
      </c>
      <c r="M61" s="557">
        <v>4292.8</v>
      </c>
      <c r="N61" s="556">
        <v>2225.8000000000002</v>
      </c>
      <c r="O61" s="557">
        <v>6382.4</v>
      </c>
      <c r="P61" s="556">
        <v>2259.5</v>
      </c>
      <c r="Q61" s="557">
        <v>8419.2999999999993</v>
      </c>
      <c r="R61" s="556">
        <v>2563.1999999999998</v>
      </c>
      <c r="S61" s="557">
        <v>8838.1</v>
      </c>
      <c r="T61" s="556">
        <v>4565.7</v>
      </c>
      <c r="U61" s="557">
        <v>4971.6000000000004</v>
      </c>
      <c r="V61" s="556">
        <v>5252.9</v>
      </c>
      <c r="W61" s="557">
        <v>3421.9</v>
      </c>
      <c r="X61" s="556">
        <v>10190.700000000001</v>
      </c>
      <c r="Y61" s="557">
        <v>4795.2</v>
      </c>
      <c r="Z61" s="556">
        <v>8959</v>
      </c>
      <c r="AA61" s="546">
        <v>4597.84</v>
      </c>
      <c r="AB61" s="547">
        <v>9355.4</v>
      </c>
      <c r="AC61" s="555">
        <v>5000.8</v>
      </c>
      <c r="AD61" s="558">
        <v>12853.3</v>
      </c>
      <c r="AE61" s="563">
        <v>3488.26</v>
      </c>
      <c r="AF61" s="564">
        <v>13651.79</v>
      </c>
      <c r="AG61" s="563">
        <v>869.76</v>
      </c>
      <c r="AH61" s="567">
        <v>13165.1</v>
      </c>
      <c r="AI61" s="563">
        <v>324.32</v>
      </c>
      <c r="AJ61" s="567">
        <v>13608.02</v>
      </c>
      <c r="AK61" s="559">
        <v>486</v>
      </c>
      <c r="AL61" s="567">
        <v>13560.17</v>
      </c>
      <c r="AM61" s="559">
        <v>218.95</v>
      </c>
      <c r="AN61" s="567">
        <v>13276.19</v>
      </c>
    </row>
    <row r="62" spans="1:40" x14ac:dyDescent="0.3">
      <c r="A62" s="553" t="s">
        <v>104</v>
      </c>
      <c r="B62" s="554" t="s">
        <v>99</v>
      </c>
      <c r="C62" s="555"/>
      <c r="D62" s="556"/>
      <c r="E62" s="557"/>
      <c r="F62" s="556"/>
      <c r="G62" s="557"/>
      <c r="H62" s="556"/>
      <c r="I62" s="557"/>
      <c r="J62" s="556"/>
      <c r="K62" s="557"/>
      <c r="L62" s="556"/>
      <c r="M62" s="557"/>
      <c r="N62" s="556"/>
      <c r="O62" s="557"/>
      <c r="P62" s="556"/>
      <c r="Q62" s="557">
        <v>1.7</v>
      </c>
      <c r="R62" s="556"/>
      <c r="S62" s="557"/>
      <c r="T62" s="556"/>
      <c r="U62" s="557"/>
      <c r="V62" s="556"/>
      <c r="W62" s="557"/>
      <c r="X62" s="556"/>
      <c r="Y62" s="557"/>
      <c r="Z62" s="556"/>
      <c r="AA62" s="546"/>
      <c r="AB62" s="547">
        <v>2.5</v>
      </c>
      <c r="AC62" s="555"/>
      <c r="AD62" s="558"/>
      <c r="AE62" s="559"/>
      <c r="AF62" s="560"/>
      <c r="AG62" s="559"/>
      <c r="AH62" s="561">
        <v>12.96</v>
      </c>
      <c r="AI62" s="559"/>
      <c r="AJ62" s="561">
        <v>1.7</v>
      </c>
      <c r="AK62" s="559"/>
      <c r="AL62" s="561"/>
      <c r="AM62" s="559"/>
      <c r="AN62" s="561">
        <v>26.5</v>
      </c>
    </row>
    <row r="63" spans="1:40" x14ac:dyDescent="0.3">
      <c r="A63" s="553" t="s">
        <v>554</v>
      </c>
      <c r="B63" s="554" t="s">
        <v>99</v>
      </c>
      <c r="C63" s="555"/>
      <c r="D63" s="556"/>
      <c r="E63" s="557"/>
      <c r="F63" s="556"/>
      <c r="G63" s="557"/>
      <c r="H63" s="556"/>
      <c r="I63" s="557"/>
      <c r="J63" s="556"/>
      <c r="K63" s="557"/>
      <c r="L63" s="556"/>
      <c r="M63" s="557"/>
      <c r="N63" s="556"/>
      <c r="O63" s="557"/>
      <c r="P63" s="556"/>
      <c r="Q63" s="557">
        <v>3.3</v>
      </c>
      <c r="R63" s="556"/>
      <c r="S63" s="557">
        <v>11.4</v>
      </c>
      <c r="T63" s="556"/>
      <c r="U63" s="557"/>
      <c r="V63" s="556"/>
      <c r="W63" s="557"/>
      <c r="X63" s="556"/>
      <c r="Y63" s="557"/>
      <c r="Z63" s="556"/>
      <c r="AA63" s="546"/>
      <c r="AB63" s="547"/>
      <c r="AC63" s="555"/>
      <c r="AD63" s="558"/>
      <c r="AE63" s="559"/>
      <c r="AF63" s="560"/>
      <c r="AG63" s="559"/>
      <c r="AH63" s="561"/>
      <c r="AI63" s="559"/>
      <c r="AJ63" s="561"/>
      <c r="AK63" s="559"/>
      <c r="AL63" s="561"/>
      <c r="AM63" s="559"/>
      <c r="AN63" s="561"/>
    </row>
    <row r="64" spans="1:40" x14ac:dyDescent="0.3">
      <c r="A64" s="553" t="s">
        <v>463</v>
      </c>
      <c r="B64" s="554" t="s">
        <v>99</v>
      </c>
      <c r="C64" s="555"/>
      <c r="D64" s="556"/>
      <c r="E64" s="557"/>
      <c r="F64" s="556"/>
      <c r="G64" s="557"/>
      <c r="H64" s="556"/>
      <c r="I64" s="557"/>
      <c r="J64" s="556"/>
      <c r="K64" s="557"/>
      <c r="L64" s="556"/>
      <c r="M64" s="557"/>
      <c r="N64" s="556"/>
      <c r="O64" s="557"/>
      <c r="P64" s="556"/>
      <c r="Q64" s="557"/>
      <c r="R64" s="556"/>
      <c r="S64" s="557"/>
      <c r="T64" s="556"/>
      <c r="U64" s="557"/>
      <c r="V64" s="556"/>
      <c r="W64" s="557"/>
      <c r="X64" s="556"/>
      <c r="Y64" s="557"/>
      <c r="Z64" s="556"/>
      <c r="AA64" s="546"/>
      <c r="AB64" s="547"/>
      <c r="AC64" s="555"/>
      <c r="AD64" s="558"/>
      <c r="AE64" s="559"/>
      <c r="AF64" s="560"/>
      <c r="AG64" s="559"/>
      <c r="AH64" s="561"/>
      <c r="AI64" s="559"/>
      <c r="AJ64" s="561">
        <v>142.16</v>
      </c>
      <c r="AK64" s="559"/>
      <c r="AL64" s="561"/>
      <c r="AM64" s="559"/>
      <c r="AN64" s="561"/>
    </row>
    <row r="65" spans="1:40" x14ac:dyDescent="0.3">
      <c r="A65" s="553" t="s">
        <v>105</v>
      </c>
      <c r="B65" s="554" t="s">
        <v>99</v>
      </c>
      <c r="C65" s="555"/>
      <c r="D65" s="556"/>
      <c r="E65" s="557"/>
      <c r="F65" s="556"/>
      <c r="G65" s="557"/>
      <c r="H65" s="556"/>
      <c r="I65" s="557"/>
      <c r="J65" s="556"/>
      <c r="K65" s="557"/>
      <c r="L65" s="556"/>
      <c r="M65" s="557"/>
      <c r="N65" s="556"/>
      <c r="O65" s="557"/>
      <c r="P65" s="556"/>
      <c r="Q65" s="557">
        <v>11.9</v>
      </c>
      <c r="R65" s="556"/>
      <c r="S65" s="557"/>
      <c r="T65" s="556"/>
      <c r="U65" s="557"/>
      <c r="V65" s="556"/>
      <c r="W65" s="557"/>
      <c r="X65" s="556"/>
      <c r="Y65" s="557"/>
      <c r="Z65" s="556"/>
      <c r="AA65" s="546"/>
      <c r="AB65" s="547">
        <v>10.3</v>
      </c>
      <c r="AC65" s="555"/>
      <c r="AD65" s="558"/>
      <c r="AE65" s="559"/>
      <c r="AF65" s="560"/>
      <c r="AG65" s="559"/>
      <c r="AH65" s="561"/>
      <c r="AI65" s="559"/>
      <c r="AJ65" s="561"/>
      <c r="AK65" s="559"/>
      <c r="AL65" s="561"/>
      <c r="AM65" s="559"/>
      <c r="AN65" s="561"/>
    </row>
    <row r="66" spans="1:40" x14ac:dyDescent="0.3">
      <c r="A66" s="553" t="s">
        <v>106</v>
      </c>
      <c r="B66" s="554" t="s">
        <v>99</v>
      </c>
      <c r="C66" s="555">
        <v>9168.1</v>
      </c>
      <c r="D66" s="556">
        <v>2777</v>
      </c>
      <c r="E66" s="557">
        <v>6558.7</v>
      </c>
      <c r="F66" s="556">
        <v>8174.1</v>
      </c>
      <c r="G66" s="557">
        <v>8240.2999999999993</v>
      </c>
      <c r="H66" s="556">
        <v>243.5</v>
      </c>
      <c r="I66" s="557">
        <v>16319.3</v>
      </c>
      <c r="J66" s="556">
        <v>2598.8000000000002</v>
      </c>
      <c r="K66" s="557">
        <v>8982.2000000000007</v>
      </c>
      <c r="L66" s="556">
        <v>591.4</v>
      </c>
      <c r="M66" s="557">
        <v>1237.9000000000001</v>
      </c>
      <c r="N66" s="556">
        <v>118.5</v>
      </c>
      <c r="O66" s="557">
        <v>1317.1</v>
      </c>
      <c r="P66" s="556">
        <v>1169</v>
      </c>
      <c r="Q66" s="557">
        <v>762.7</v>
      </c>
      <c r="R66" s="556"/>
      <c r="S66" s="557">
        <v>182</v>
      </c>
      <c r="T66" s="556">
        <v>292.60000000000002</v>
      </c>
      <c r="U66" s="557">
        <v>99.7</v>
      </c>
      <c r="V66" s="556">
        <v>379.8</v>
      </c>
      <c r="W66" s="557">
        <v>13.7</v>
      </c>
      <c r="X66" s="556"/>
      <c r="Y66" s="557">
        <v>1325.9</v>
      </c>
      <c r="Z66" s="556">
        <v>1320</v>
      </c>
      <c r="AA66" s="546">
        <v>5.5</v>
      </c>
      <c r="AB66" s="547">
        <v>47.17</v>
      </c>
      <c r="AC66" s="555">
        <v>11.9</v>
      </c>
      <c r="AD66" s="558">
        <v>85.2</v>
      </c>
      <c r="AE66" s="559">
        <v>117.52</v>
      </c>
      <c r="AF66" s="560">
        <v>171.41</v>
      </c>
      <c r="AG66" s="559"/>
      <c r="AH66" s="561">
        <v>86.92</v>
      </c>
      <c r="AI66" s="559">
        <v>5.98</v>
      </c>
      <c r="AJ66" s="561"/>
      <c r="AK66" s="559"/>
      <c r="AL66" s="561">
        <v>71.260000000000005</v>
      </c>
      <c r="AM66" s="559">
        <v>3.12</v>
      </c>
      <c r="AN66" s="561">
        <v>21.72</v>
      </c>
    </row>
    <row r="67" spans="1:40" x14ac:dyDescent="0.3">
      <c r="A67" s="553" t="s">
        <v>464</v>
      </c>
      <c r="B67" s="554" t="s">
        <v>107</v>
      </c>
      <c r="C67" s="555"/>
      <c r="D67" s="556"/>
      <c r="E67" s="557"/>
      <c r="F67" s="556"/>
      <c r="G67" s="557"/>
      <c r="H67" s="556"/>
      <c r="I67" s="557"/>
      <c r="J67" s="556"/>
      <c r="K67" s="557"/>
      <c r="L67" s="556"/>
      <c r="M67" s="557"/>
      <c r="N67" s="556"/>
      <c r="O67" s="557"/>
      <c r="P67" s="556"/>
      <c r="Q67" s="557">
        <v>1.4</v>
      </c>
      <c r="R67" s="556"/>
      <c r="S67" s="557">
        <v>0.3</v>
      </c>
      <c r="T67" s="556"/>
      <c r="U67" s="557"/>
      <c r="V67" s="556"/>
      <c r="W67" s="557"/>
      <c r="X67" s="556"/>
      <c r="Y67" s="557">
        <v>0.5</v>
      </c>
      <c r="Z67" s="556"/>
      <c r="AA67" s="546">
        <v>0.6</v>
      </c>
      <c r="AB67" s="547"/>
      <c r="AC67" s="555">
        <v>1.2</v>
      </c>
      <c r="AD67" s="558"/>
      <c r="AE67" s="559"/>
      <c r="AF67" s="560">
        <v>0.65</v>
      </c>
      <c r="AG67" s="559"/>
      <c r="AH67" s="561"/>
      <c r="AI67" s="559"/>
      <c r="AJ67" s="561"/>
      <c r="AK67" s="559">
        <v>0.1</v>
      </c>
      <c r="AL67" s="561"/>
      <c r="AM67" s="559"/>
      <c r="AN67" s="561">
        <v>0.4</v>
      </c>
    </row>
    <row r="68" spans="1:40" x14ac:dyDescent="0.3">
      <c r="A68" s="553" t="s">
        <v>108</v>
      </c>
      <c r="B68" s="554" t="s">
        <v>109</v>
      </c>
      <c r="C68" s="555"/>
      <c r="D68" s="556"/>
      <c r="E68" s="557"/>
      <c r="F68" s="556"/>
      <c r="G68" s="557"/>
      <c r="H68" s="556"/>
      <c r="I68" s="557"/>
      <c r="J68" s="556"/>
      <c r="K68" s="557"/>
      <c r="L68" s="556"/>
      <c r="M68" s="557"/>
      <c r="N68" s="556"/>
      <c r="O68" s="557">
        <v>1.1000000000000001</v>
      </c>
      <c r="P68" s="556"/>
      <c r="Q68" s="557">
        <v>0.3</v>
      </c>
      <c r="R68" s="556"/>
      <c r="S68" s="557"/>
      <c r="T68" s="556"/>
      <c r="U68" s="557"/>
      <c r="V68" s="556"/>
      <c r="W68" s="557"/>
      <c r="X68" s="556"/>
      <c r="Y68" s="557"/>
      <c r="Z68" s="556"/>
      <c r="AA68" s="546"/>
      <c r="AB68" s="547"/>
      <c r="AC68" s="555"/>
      <c r="AD68" s="558"/>
      <c r="AE68" s="559"/>
      <c r="AF68" s="560"/>
      <c r="AG68" s="559"/>
      <c r="AH68" s="561"/>
      <c r="AI68" s="559"/>
      <c r="AJ68" s="561"/>
      <c r="AK68" s="559"/>
      <c r="AL68" s="561"/>
      <c r="AM68" s="559"/>
      <c r="AN68" s="561"/>
    </row>
    <row r="69" spans="1:40" x14ac:dyDescent="0.3">
      <c r="A69" s="553" t="s">
        <v>110</v>
      </c>
      <c r="B69" s="554" t="s">
        <v>109</v>
      </c>
      <c r="C69" s="555"/>
      <c r="D69" s="556"/>
      <c r="E69" s="557"/>
      <c r="F69" s="556"/>
      <c r="G69" s="557"/>
      <c r="H69" s="556"/>
      <c r="I69" s="557"/>
      <c r="J69" s="556"/>
      <c r="K69" s="557"/>
      <c r="L69" s="556"/>
      <c r="M69" s="557"/>
      <c r="N69" s="556"/>
      <c r="O69" s="557">
        <v>0.1</v>
      </c>
      <c r="P69" s="556"/>
      <c r="Q69" s="557"/>
      <c r="R69" s="556"/>
      <c r="S69" s="557"/>
      <c r="T69" s="556"/>
      <c r="U69" s="557"/>
      <c r="V69" s="556"/>
      <c r="W69" s="557"/>
      <c r="X69" s="556"/>
      <c r="Y69" s="557"/>
      <c r="Z69" s="556"/>
      <c r="AA69" s="546"/>
      <c r="AB69" s="547"/>
      <c r="AC69" s="555"/>
      <c r="AD69" s="558"/>
      <c r="AE69" s="559"/>
      <c r="AF69" s="560"/>
      <c r="AG69" s="559"/>
      <c r="AH69" s="561"/>
      <c r="AI69" s="559"/>
      <c r="AJ69" s="561"/>
      <c r="AK69" s="559"/>
      <c r="AL69" s="561"/>
      <c r="AM69" s="559"/>
      <c r="AN69" s="561"/>
    </row>
    <row r="70" spans="1:40" ht="12.75" customHeight="1" x14ac:dyDescent="0.3">
      <c r="A70" s="553" t="s">
        <v>425</v>
      </c>
      <c r="B70" s="562" t="s">
        <v>111</v>
      </c>
      <c r="C70" s="555"/>
      <c r="D70" s="556"/>
      <c r="E70" s="557"/>
      <c r="F70" s="556"/>
      <c r="G70" s="557">
        <v>5.2</v>
      </c>
      <c r="H70" s="556"/>
      <c r="I70" s="557">
        <v>19.7</v>
      </c>
      <c r="J70" s="556"/>
      <c r="K70" s="557"/>
      <c r="L70" s="556"/>
      <c r="M70" s="557"/>
      <c r="N70" s="556"/>
      <c r="O70" s="557"/>
      <c r="P70" s="556"/>
      <c r="Q70" s="557">
        <v>1.7</v>
      </c>
      <c r="R70" s="556"/>
      <c r="S70" s="557"/>
      <c r="T70" s="556"/>
      <c r="U70" s="557"/>
      <c r="V70" s="556"/>
      <c r="W70" s="557"/>
      <c r="X70" s="556"/>
      <c r="Y70" s="557"/>
      <c r="Z70" s="556"/>
      <c r="AA70" s="546"/>
      <c r="AB70" s="547"/>
      <c r="AC70" s="555">
        <v>0.2</v>
      </c>
      <c r="AD70" s="558"/>
      <c r="AE70" s="559">
        <v>0.3</v>
      </c>
      <c r="AF70" s="560"/>
      <c r="AG70" s="559"/>
      <c r="AH70" s="561"/>
      <c r="AI70" s="559"/>
      <c r="AJ70" s="561"/>
      <c r="AK70" s="559"/>
      <c r="AL70" s="561"/>
      <c r="AM70" s="559"/>
      <c r="AN70" s="561"/>
    </row>
    <row r="71" spans="1:40" x14ac:dyDescent="0.3">
      <c r="A71" s="553" t="s">
        <v>112</v>
      </c>
      <c r="B71" s="554" t="s">
        <v>113</v>
      </c>
      <c r="C71" s="555"/>
      <c r="D71" s="556"/>
      <c r="E71" s="557"/>
      <c r="F71" s="556"/>
      <c r="G71" s="557">
        <v>2</v>
      </c>
      <c r="H71" s="556"/>
      <c r="I71" s="557"/>
      <c r="J71" s="556"/>
      <c r="K71" s="557"/>
      <c r="L71" s="556"/>
      <c r="M71" s="557"/>
      <c r="N71" s="556"/>
      <c r="O71" s="557"/>
      <c r="P71" s="556"/>
      <c r="Q71" s="557"/>
      <c r="R71" s="556"/>
      <c r="S71" s="557"/>
      <c r="T71" s="556"/>
      <c r="U71" s="557"/>
      <c r="V71" s="556"/>
      <c r="W71" s="557"/>
      <c r="X71" s="556"/>
      <c r="Y71" s="557"/>
      <c r="Z71" s="556"/>
      <c r="AA71" s="546"/>
      <c r="AB71" s="547"/>
      <c r="AC71" s="555"/>
      <c r="AD71" s="558"/>
      <c r="AE71" s="559"/>
      <c r="AF71" s="560"/>
      <c r="AG71" s="559"/>
      <c r="AH71" s="561"/>
      <c r="AI71" s="559"/>
      <c r="AJ71" s="561"/>
      <c r="AK71" s="559"/>
      <c r="AL71" s="561"/>
      <c r="AM71" s="559">
        <v>0.02</v>
      </c>
      <c r="AN71" s="561"/>
    </row>
    <row r="72" spans="1:40" x14ac:dyDescent="0.3">
      <c r="A72" s="553" t="s">
        <v>426</v>
      </c>
      <c r="B72" s="562" t="s">
        <v>114</v>
      </c>
      <c r="C72" s="555"/>
      <c r="D72" s="556"/>
      <c r="E72" s="557"/>
      <c r="F72" s="556"/>
      <c r="G72" s="557"/>
      <c r="H72" s="556"/>
      <c r="I72" s="557"/>
      <c r="J72" s="556"/>
      <c r="K72" s="557">
        <v>2</v>
      </c>
      <c r="L72" s="556"/>
      <c r="M72" s="557">
        <v>0.1</v>
      </c>
      <c r="N72" s="556"/>
      <c r="O72" s="557">
        <v>0.6</v>
      </c>
      <c r="P72" s="556"/>
      <c r="Q72" s="557">
        <v>0.5</v>
      </c>
      <c r="R72" s="556"/>
      <c r="S72" s="557">
        <v>0.5</v>
      </c>
      <c r="T72" s="556"/>
      <c r="U72" s="557">
        <v>4.5999999999999996</v>
      </c>
      <c r="V72" s="556"/>
      <c r="W72" s="557">
        <v>3.1</v>
      </c>
      <c r="X72" s="556"/>
      <c r="Y72" s="557">
        <v>0.2</v>
      </c>
      <c r="Z72" s="556"/>
      <c r="AA72" s="546">
        <v>0.2</v>
      </c>
      <c r="AB72" s="547"/>
      <c r="AC72" s="555">
        <v>2.2999999999999998</v>
      </c>
      <c r="AD72" s="558"/>
      <c r="AE72" s="559">
        <v>3.8</v>
      </c>
      <c r="AF72" s="560"/>
      <c r="AG72" s="559">
        <v>3.22</v>
      </c>
      <c r="AH72" s="561"/>
      <c r="AI72" s="559">
        <v>0.96</v>
      </c>
      <c r="AJ72" s="561"/>
      <c r="AK72" s="559">
        <v>2.0699999999999998</v>
      </c>
      <c r="AL72" s="561"/>
      <c r="AM72" s="559">
        <v>0.95</v>
      </c>
      <c r="AN72" s="561"/>
    </row>
    <row r="73" spans="1:40" x14ac:dyDescent="0.3">
      <c r="A73" s="553" t="s">
        <v>427</v>
      </c>
      <c r="B73" s="554" t="s">
        <v>465</v>
      </c>
      <c r="C73" s="555"/>
      <c r="D73" s="556"/>
      <c r="E73" s="557"/>
      <c r="F73" s="556"/>
      <c r="G73" s="557"/>
      <c r="H73" s="556"/>
      <c r="I73" s="557"/>
      <c r="J73" s="556"/>
      <c r="K73" s="557">
        <v>9.5</v>
      </c>
      <c r="L73" s="556"/>
      <c r="M73" s="557">
        <v>14.1</v>
      </c>
      <c r="N73" s="556"/>
      <c r="O73" s="557">
        <v>11.3</v>
      </c>
      <c r="P73" s="556"/>
      <c r="Q73" s="557">
        <v>17.5</v>
      </c>
      <c r="R73" s="556"/>
      <c r="S73" s="557">
        <v>2.8</v>
      </c>
      <c r="T73" s="556"/>
      <c r="U73" s="557">
        <v>4.5</v>
      </c>
      <c r="V73" s="556"/>
      <c r="W73" s="557">
        <v>0.6</v>
      </c>
      <c r="X73" s="556"/>
      <c r="Y73" s="557">
        <v>10.199999999999999</v>
      </c>
      <c r="Z73" s="556"/>
      <c r="AA73" s="546"/>
      <c r="AB73" s="547"/>
      <c r="AC73" s="555">
        <v>1.9</v>
      </c>
      <c r="AD73" s="558"/>
      <c r="AE73" s="559"/>
      <c r="AF73" s="560">
        <v>1.4</v>
      </c>
      <c r="AG73" s="559"/>
      <c r="AH73" s="561"/>
      <c r="AI73" s="559"/>
      <c r="AJ73" s="561"/>
      <c r="AK73" s="559">
        <v>8.1</v>
      </c>
      <c r="AL73" s="561"/>
      <c r="AM73" s="559">
        <v>0.56999999999999995</v>
      </c>
      <c r="AN73" s="561">
        <v>7.97</v>
      </c>
    </row>
    <row r="74" spans="1:40" x14ac:dyDescent="0.3">
      <c r="A74" s="553" t="s">
        <v>115</v>
      </c>
      <c r="B74" s="554" t="s">
        <v>116</v>
      </c>
      <c r="C74" s="555"/>
      <c r="D74" s="556"/>
      <c r="E74" s="557"/>
      <c r="F74" s="556"/>
      <c r="G74" s="557"/>
      <c r="H74" s="556"/>
      <c r="I74" s="557"/>
      <c r="J74" s="556"/>
      <c r="K74" s="557"/>
      <c r="L74" s="556"/>
      <c r="M74" s="557"/>
      <c r="N74" s="556"/>
      <c r="O74" s="557">
        <v>0.1</v>
      </c>
      <c r="P74" s="556"/>
      <c r="Q74" s="557"/>
      <c r="R74" s="556"/>
      <c r="S74" s="557"/>
      <c r="T74" s="556"/>
      <c r="U74" s="557"/>
      <c r="V74" s="556"/>
      <c r="W74" s="557"/>
      <c r="X74" s="556"/>
      <c r="Y74" s="557"/>
      <c r="Z74" s="556"/>
      <c r="AA74" s="546"/>
      <c r="AB74" s="547"/>
      <c r="AC74" s="555"/>
      <c r="AD74" s="558"/>
      <c r="AE74" s="559"/>
      <c r="AF74" s="560"/>
      <c r="AG74" s="559"/>
      <c r="AH74" s="561"/>
      <c r="AI74" s="559"/>
      <c r="AJ74" s="561"/>
      <c r="AK74" s="559"/>
      <c r="AL74" s="561"/>
      <c r="AM74" s="559"/>
      <c r="AN74" s="561"/>
    </row>
    <row r="75" spans="1:40" ht="12.75" customHeight="1" x14ac:dyDescent="0.3">
      <c r="A75" s="553" t="s">
        <v>117</v>
      </c>
      <c r="B75" s="562" t="s">
        <v>118</v>
      </c>
      <c r="C75" s="555"/>
      <c r="D75" s="556"/>
      <c r="E75" s="557"/>
      <c r="F75" s="556"/>
      <c r="G75" s="557">
        <v>2.6</v>
      </c>
      <c r="H75" s="556"/>
      <c r="I75" s="557"/>
      <c r="J75" s="556"/>
      <c r="K75" s="557">
        <v>0.5</v>
      </c>
      <c r="L75" s="556"/>
      <c r="M75" s="557">
        <v>0.2</v>
      </c>
      <c r="N75" s="556"/>
      <c r="O75" s="557"/>
      <c r="P75" s="556"/>
      <c r="Q75" s="557">
        <v>1.4</v>
      </c>
      <c r="R75" s="556"/>
      <c r="S75" s="557">
        <v>0.1</v>
      </c>
      <c r="T75" s="556"/>
      <c r="U75" s="557"/>
      <c r="V75" s="556"/>
      <c r="W75" s="557"/>
      <c r="X75" s="556"/>
      <c r="Y75" s="557"/>
      <c r="Z75" s="556"/>
      <c r="AA75" s="546"/>
      <c r="AB75" s="547"/>
      <c r="AC75" s="555"/>
      <c r="AD75" s="558"/>
      <c r="AE75" s="559"/>
      <c r="AF75" s="560"/>
      <c r="AG75" s="559"/>
      <c r="AH75" s="561"/>
      <c r="AI75" s="559"/>
      <c r="AJ75" s="561"/>
      <c r="AK75" s="559"/>
      <c r="AL75" s="561"/>
      <c r="AM75" s="559"/>
      <c r="AN75" s="561"/>
    </row>
    <row r="76" spans="1:40" ht="12.75" customHeight="1" x14ac:dyDescent="0.3">
      <c r="A76" s="553" t="s">
        <v>287</v>
      </c>
      <c r="B76" s="562" t="s">
        <v>288</v>
      </c>
      <c r="C76" s="555"/>
      <c r="D76" s="556"/>
      <c r="E76" s="557"/>
      <c r="F76" s="556"/>
      <c r="G76" s="557"/>
      <c r="H76" s="556"/>
      <c r="I76" s="557"/>
      <c r="J76" s="556"/>
      <c r="K76" s="557"/>
      <c r="L76" s="556"/>
      <c r="M76" s="557"/>
      <c r="N76" s="556"/>
      <c r="O76" s="557"/>
      <c r="P76" s="556"/>
      <c r="Q76" s="557"/>
      <c r="R76" s="556"/>
      <c r="S76" s="557"/>
      <c r="T76" s="556"/>
      <c r="U76" s="557"/>
      <c r="V76" s="556"/>
      <c r="W76" s="557"/>
      <c r="X76" s="556"/>
      <c r="Y76" s="557"/>
      <c r="Z76" s="556"/>
      <c r="AA76" s="546"/>
      <c r="AB76" s="547"/>
      <c r="AC76" s="555"/>
      <c r="AD76" s="558"/>
      <c r="AE76" s="559"/>
      <c r="AF76" s="560"/>
      <c r="AG76" s="559">
        <v>0.01</v>
      </c>
      <c r="AH76" s="561"/>
      <c r="AI76" s="559"/>
      <c r="AJ76" s="561"/>
      <c r="AK76" s="559"/>
      <c r="AL76" s="561"/>
      <c r="AM76" s="559">
        <v>0.91</v>
      </c>
      <c r="AN76" s="561"/>
    </row>
    <row r="77" spans="1:40" ht="12.75" customHeight="1" x14ac:dyDescent="0.3">
      <c r="A77" s="553" t="s">
        <v>119</v>
      </c>
      <c r="B77" s="562" t="s">
        <v>121</v>
      </c>
      <c r="C77" s="555"/>
      <c r="D77" s="556"/>
      <c r="E77" s="557"/>
      <c r="F77" s="556"/>
      <c r="G77" s="557"/>
      <c r="H77" s="556"/>
      <c r="I77" s="557"/>
      <c r="J77" s="556"/>
      <c r="K77" s="557"/>
      <c r="L77" s="556"/>
      <c r="M77" s="557"/>
      <c r="N77" s="556"/>
      <c r="O77" s="557">
        <v>0.2</v>
      </c>
      <c r="P77" s="556"/>
      <c r="Q77" s="557"/>
      <c r="R77" s="556"/>
      <c r="S77" s="557"/>
      <c r="T77" s="556"/>
      <c r="U77" s="557"/>
      <c r="V77" s="556"/>
      <c r="W77" s="557"/>
      <c r="X77" s="556"/>
      <c r="Y77" s="557"/>
      <c r="Z77" s="556"/>
      <c r="AA77" s="546"/>
      <c r="AB77" s="547"/>
      <c r="AC77" s="555"/>
      <c r="AD77" s="558"/>
      <c r="AE77" s="559"/>
      <c r="AF77" s="560"/>
      <c r="AG77" s="559"/>
      <c r="AH77" s="561"/>
      <c r="AI77" s="559"/>
      <c r="AJ77" s="561"/>
      <c r="AK77" s="559"/>
      <c r="AL77" s="561"/>
      <c r="AM77" s="559"/>
      <c r="AN77" s="561"/>
    </row>
    <row r="78" spans="1:40" x14ac:dyDescent="0.3">
      <c r="A78" s="553" t="s">
        <v>120</v>
      </c>
      <c r="B78" s="562" t="s">
        <v>121</v>
      </c>
      <c r="C78" s="555"/>
      <c r="D78" s="556"/>
      <c r="E78" s="557"/>
      <c r="F78" s="556"/>
      <c r="G78" s="557"/>
      <c r="H78" s="556"/>
      <c r="I78" s="557"/>
      <c r="J78" s="556"/>
      <c r="K78" s="557"/>
      <c r="L78" s="556"/>
      <c r="M78" s="557"/>
      <c r="N78" s="556"/>
      <c r="O78" s="557"/>
      <c r="P78" s="556"/>
      <c r="Q78" s="557">
        <v>1</v>
      </c>
      <c r="R78" s="556"/>
      <c r="S78" s="557">
        <v>0.1</v>
      </c>
      <c r="T78" s="556"/>
      <c r="U78" s="557"/>
      <c r="V78" s="556"/>
      <c r="W78" s="557"/>
      <c r="X78" s="556"/>
      <c r="Y78" s="557"/>
      <c r="Z78" s="556"/>
      <c r="AA78" s="546"/>
      <c r="AB78" s="547"/>
      <c r="AC78" s="555"/>
      <c r="AD78" s="558"/>
      <c r="AE78" s="559"/>
      <c r="AF78" s="560"/>
      <c r="AG78" s="559">
        <v>0.01</v>
      </c>
      <c r="AH78" s="561"/>
      <c r="AI78" s="559"/>
      <c r="AJ78" s="561"/>
      <c r="AK78" s="559"/>
      <c r="AL78" s="561"/>
      <c r="AM78" s="559"/>
      <c r="AN78" s="561"/>
    </row>
    <row r="79" spans="1:40" x14ac:dyDescent="0.3">
      <c r="A79" s="553" t="s">
        <v>122</v>
      </c>
      <c r="B79" s="562" t="s">
        <v>121</v>
      </c>
      <c r="C79" s="555"/>
      <c r="D79" s="556"/>
      <c r="E79" s="557"/>
      <c r="F79" s="556"/>
      <c r="G79" s="557"/>
      <c r="H79" s="556"/>
      <c r="I79" s="557"/>
      <c r="J79" s="556"/>
      <c r="K79" s="557"/>
      <c r="L79" s="556"/>
      <c r="M79" s="557"/>
      <c r="N79" s="556"/>
      <c r="O79" s="557"/>
      <c r="P79" s="556"/>
      <c r="Q79" s="557"/>
      <c r="R79" s="556"/>
      <c r="S79" s="557"/>
      <c r="T79" s="556"/>
      <c r="U79" s="557"/>
      <c r="V79" s="556"/>
      <c r="W79" s="557"/>
      <c r="X79" s="556"/>
      <c r="Y79" s="557"/>
      <c r="Z79" s="556"/>
      <c r="AA79" s="546"/>
      <c r="AB79" s="547"/>
      <c r="AC79" s="555"/>
      <c r="AD79" s="558"/>
      <c r="AE79" s="559">
        <v>0.33</v>
      </c>
      <c r="AF79" s="560"/>
      <c r="AG79" s="559"/>
      <c r="AH79" s="561"/>
      <c r="AI79" s="559"/>
      <c r="AJ79" s="561"/>
      <c r="AK79" s="559"/>
      <c r="AL79" s="561"/>
      <c r="AM79" s="559"/>
      <c r="AN79" s="561"/>
    </row>
    <row r="80" spans="1:40" x14ac:dyDescent="0.3">
      <c r="A80" s="553" t="s">
        <v>428</v>
      </c>
      <c r="B80" s="554" t="s">
        <v>123</v>
      </c>
      <c r="C80" s="555"/>
      <c r="D80" s="556"/>
      <c r="E80" s="557"/>
      <c r="F80" s="556"/>
      <c r="G80" s="557">
        <v>0.2</v>
      </c>
      <c r="H80" s="556"/>
      <c r="I80" s="557"/>
      <c r="J80" s="556"/>
      <c r="K80" s="557"/>
      <c r="L80" s="556"/>
      <c r="M80" s="557">
        <v>1</v>
      </c>
      <c r="N80" s="556">
        <v>28.2</v>
      </c>
      <c r="O80" s="557"/>
      <c r="P80" s="556"/>
      <c r="Q80" s="557"/>
      <c r="R80" s="556"/>
      <c r="S80" s="557"/>
      <c r="T80" s="556"/>
      <c r="U80" s="557">
        <v>1</v>
      </c>
      <c r="V80" s="556"/>
      <c r="W80" s="557">
        <v>1</v>
      </c>
      <c r="X80" s="556"/>
      <c r="Y80" s="557">
        <v>0.8</v>
      </c>
      <c r="Z80" s="556"/>
      <c r="AA80" s="546"/>
      <c r="AB80" s="547"/>
      <c r="AC80" s="555"/>
      <c r="AD80" s="558"/>
      <c r="AE80" s="559"/>
      <c r="AF80" s="560"/>
      <c r="AG80" s="559"/>
      <c r="AH80" s="561"/>
      <c r="AI80" s="559"/>
      <c r="AJ80" s="561"/>
      <c r="AK80" s="559"/>
      <c r="AL80" s="561"/>
      <c r="AM80" s="559"/>
      <c r="AN80" s="561"/>
    </row>
    <row r="81" spans="1:40" x14ac:dyDescent="0.3">
      <c r="A81" s="553" t="s">
        <v>124</v>
      </c>
      <c r="B81" s="554" t="s">
        <v>125</v>
      </c>
      <c r="C81" s="555"/>
      <c r="D81" s="556"/>
      <c r="E81" s="557"/>
      <c r="F81" s="556"/>
      <c r="G81" s="557"/>
      <c r="H81" s="556"/>
      <c r="I81" s="557"/>
      <c r="J81" s="556"/>
      <c r="K81" s="557"/>
      <c r="L81" s="556"/>
      <c r="M81" s="557"/>
      <c r="N81" s="556"/>
      <c r="O81" s="557"/>
      <c r="P81" s="556"/>
      <c r="Q81" s="557"/>
      <c r="R81" s="556"/>
      <c r="S81" s="557">
        <v>0.8</v>
      </c>
      <c r="T81" s="556"/>
      <c r="U81" s="557"/>
      <c r="V81" s="556"/>
      <c r="W81" s="557"/>
      <c r="X81" s="556">
        <v>14.6</v>
      </c>
      <c r="Y81" s="557"/>
      <c r="Z81" s="556"/>
      <c r="AA81" s="546"/>
      <c r="AB81" s="547"/>
      <c r="AC81" s="555"/>
      <c r="AD81" s="558"/>
      <c r="AE81" s="559"/>
      <c r="AF81" s="560"/>
      <c r="AG81" s="559"/>
      <c r="AH81" s="561"/>
      <c r="AI81" s="559"/>
      <c r="AJ81" s="561"/>
      <c r="AK81" s="559"/>
      <c r="AL81" s="561"/>
      <c r="AM81" s="559"/>
      <c r="AN81" s="561"/>
    </row>
    <row r="82" spans="1:40" x14ac:dyDescent="0.3">
      <c r="A82" s="553" t="s">
        <v>126</v>
      </c>
      <c r="B82" s="554" t="s">
        <v>125</v>
      </c>
      <c r="C82" s="555"/>
      <c r="D82" s="556"/>
      <c r="E82" s="557"/>
      <c r="F82" s="556"/>
      <c r="G82" s="557"/>
      <c r="H82" s="556"/>
      <c r="I82" s="557">
        <v>10</v>
      </c>
      <c r="J82" s="556"/>
      <c r="K82" s="557"/>
      <c r="L82" s="556"/>
      <c r="M82" s="557">
        <v>2.4</v>
      </c>
      <c r="N82" s="556"/>
      <c r="O82" s="557">
        <v>1.4</v>
      </c>
      <c r="P82" s="556"/>
      <c r="Q82" s="557">
        <v>3.5</v>
      </c>
      <c r="R82" s="556"/>
      <c r="S82" s="557">
        <v>3</v>
      </c>
      <c r="T82" s="556"/>
      <c r="U82" s="557"/>
      <c r="V82" s="556"/>
      <c r="W82" s="557"/>
      <c r="X82" s="556"/>
      <c r="Y82" s="557"/>
      <c r="Z82" s="556"/>
      <c r="AA82" s="546"/>
      <c r="AB82" s="547"/>
      <c r="AC82" s="555"/>
      <c r="AD82" s="558">
        <v>29.4</v>
      </c>
      <c r="AE82" s="559"/>
      <c r="AF82" s="560"/>
      <c r="AG82" s="559"/>
      <c r="AH82" s="561">
        <v>2.14</v>
      </c>
      <c r="AI82" s="559"/>
      <c r="AJ82" s="561"/>
      <c r="AK82" s="559"/>
      <c r="AL82" s="561"/>
      <c r="AM82" s="559"/>
      <c r="AN82" s="561"/>
    </row>
    <row r="83" spans="1:40" ht="12.75" customHeight="1" x14ac:dyDescent="0.3">
      <c r="A83" s="553" t="s">
        <v>127</v>
      </c>
      <c r="B83" s="562" t="s">
        <v>128</v>
      </c>
      <c r="C83" s="555"/>
      <c r="D83" s="556"/>
      <c r="E83" s="557"/>
      <c r="F83" s="556"/>
      <c r="G83" s="557"/>
      <c r="H83" s="556"/>
      <c r="I83" s="557"/>
      <c r="J83" s="556"/>
      <c r="K83" s="557"/>
      <c r="L83" s="556"/>
      <c r="M83" s="557"/>
      <c r="N83" s="556"/>
      <c r="O83" s="557"/>
      <c r="P83" s="556"/>
      <c r="Q83" s="557"/>
      <c r="R83" s="556"/>
      <c r="S83" s="557"/>
      <c r="T83" s="556"/>
      <c r="U83" s="557"/>
      <c r="V83" s="556"/>
      <c r="W83" s="557"/>
      <c r="X83" s="556"/>
      <c r="Y83" s="557">
        <v>0.5</v>
      </c>
      <c r="Z83" s="556"/>
      <c r="AA83" s="546"/>
      <c r="AB83" s="547"/>
      <c r="AC83" s="555"/>
      <c r="AD83" s="558"/>
      <c r="AE83" s="559"/>
      <c r="AF83" s="560"/>
      <c r="AG83" s="559"/>
      <c r="AH83" s="561"/>
      <c r="AI83" s="559"/>
      <c r="AJ83" s="561"/>
      <c r="AK83" s="559"/>
      <c r="AL83" s="561"/>
      <c r="AM83" s="559"/>
      <c r="AN83" s="561"/>
    </row>
    <row r="84" spans="1:40" x14ac:dyDescent="0.3">
      <c r="A84" s="553" t="s">
        <v>429</v>
      </c>
      <c r="B84" s="554" t="s">
        <v>129</v>
      </c>
      <c r="C84" s="555"/>
      <c r="D84" s="556"/>
      <c r="E84" s="557"/>
      <c r="F84" s="556"/>
      <c r="G84" s="557"/>
      <c r="H84" s="556"/>
      <c r="I84" s="557"/>
      <c r="J84" s="556"/>
      <c r="K84" s="557"/>
      <c r="L84" s="556"/>
      <c r="M84" s="557"/>
      <c r="N84" s="556"/>
      <c r="O84" s="557"/>
      <c r="P84" s="556"/>
      <c r="Q84" s="557"/>
      <c r="R84" s="556"/>
      <c r="S84" s="557"/>
      <c r="T84" s="556"/>
      <c r="U84" s="557"/>
      <c r="V84" s="556"/>
      <c r="W84" s="557"/>
      <c r="X84" s="556"/>
      <c r="Y84" s="557">
        <v>2.6</v>
      </c>
      <c r="Z84" s="556"/>
      <c r="AA84" s="546"/>
      <c r="AB84" s="547"/>
      <c r="AC84" s="555"/>
      <c r="AD84" s="558"/>
      <c r="AE84" s="559"/>
      <c r="AF84" s="560"/>
      <c r="AG84" s="559"/>
      <c r="AH84" s="561"/>
      <c r="AI84" s="559"/>
      <c r="AJ84" s="561"/>
      <c r="AK84" s="559"/>
      <c r="AL84" s="561"/>
      <c r="AM84" s="559"/>
      <c r="AN84" s="561"/>
    </row>
    <row r="85" spans="1:40" ht="12.75" customHeight="1" x14ac:dyDescent="0.3">
      <c r="A85" s="553" t="s">
        <v>130</v>
      </c>
      <c r="B85" s="562" t="s">
        <v>131</v>
      </c>
      <c r="C85" s="555"/>
      <c r="D85" s="556"/>
      <c r="E85" s="557"/>
      <c r="F85" s="556"/>
      <c r="G85" s="557"/>
      <c r="H85" s="556"/>
      <c r="I85" s="557">
        <v>4.8</v>
      </c>
      <c r="J85" s="556"/>
      <c r="K85" s="557">
        <v>0.3</v>
      </c>
      <c r="L85" s="556"/>
      <c r="M85" s="557"/>
      <c r="N85" s="556"/>
      <c r="O85" s="557"/>
      <c r="P85" s="556"/>
      <c r="Q85" s="557">
        <v>9.6</v>
      </c>
      <c r="R85" s="556"/>
      <c r="S85" s="557">
        <v>2.8</v>
      </c>
      <c r="T85" s="556"/>
      <c r="U85" s="557">
        <v>0.4</v>
      </c>
      <c r="V85" s="556"/>
      <c r="W85" s="557"/>
      <c r="X85" s="556"/>
      <c r="Y85" s="557"/>
      <c r="Z85" s="556"/>
      <c r="AA85" s="546"/>
      <c r="AB85" s="547"/>
      <c r="AC85" s="555"/>
      <c r="AD85" s="558"/>
      <c r="AE85" s="559">
        <v>5.8</v>
      </c>
      <c r="AF85" s="560"/>
      <c r="AG85" s="559"/>
      <c r="AH85" s="561"/>
      <c r="AI85" s="559"/>
      <c r="AJ85" s="561"/>
      <c r="AK85" s="559"/>
      <c r="AL85" s="561"/>
      <c r="AM85" s="559"/>
      <c r="AN85" s="561"/>
    </row>
    <row r="86" spans="1:40" ht="12.75" customHeight="1" x14ac:dyDescent="0.3">
      <c r="A86" s="553" t="s">
        <v>132</v>
      </c>
      <c r="B86" s="562" t="s">
        <v>133</v>
      </c>
      <c r="C86" s="555"/>
      <c r="D86" s="556"/>
      <c r="E86" s="557"/>
      <c r="F86" s="556"/>
      <c r="G86" s="557"/>
      <c r="H86" s="556"/>
      <c r="I86" s="557"/>
      <c r="J86" s="556"/>
      <c r="K86" s="557"/>
      <c r="L86" s="556"/>
      <c r="M86" s="557"/>
      <c r="N86" s="556"/>
      <c r="O86" s="557">
        <v>0.6</v>
      </c>
      <c r="P86" s="556"/>
      <c r="Q86" s="557"/>
      <c r="R86" s="556"/>
      <c r="S86" s="557">
        <v>2.2000000000000002</v>
      </c>
      <c r="T86" s="556"/>
      <c r="U86" s="557">
        <v>0.3</v>
      </c>
      <c r="V86" s="556"/>
      <c r="W86" s="557"/>
      <c r="X86" s="556"/>
      <c r="Y86" s="557"/>
      <c r="Z86" s="556"/>
      <c r="AA86" s="546"/>
      <c r="AB86" s="547"/>
      <c r="AC86" s="555">
        <v>0.2</v>
      </c>
      <c r="AD86" s="558"/>
      <c r="AE86" s="559"/>
      <c r="AF86" s="560"/>
      <c r="AG86" s="559">
        <v>0.22</v>
      </c>
      <c r="AH86" s="561"/>
      <c r="AI86" s="559">
        <v>0.01</v>
      </c>
      <c r="AJ86" s="561"/>
      <c r="AK86" s="559">
        <v>0.24</v>
      </c>
      <c r="AL86" s="561"/>
      <c r="AM86" s="559"/>
      <c r="AN86" s="561"/>
    </row>
    <row r="87" spans="1:40" ht="12.75" customHeight="1" x14ac:dyDescent="0.3">
      <c r="A87" s="553" t="s">
        <v>134</v>
      </c>
      <c r="B87" s="562"/>
      <c r="C87" s="555"/>
      <c r="D87" s="556"/>
      <c r="E87" s="557"/>
      <c r="F87" s="556"/>
      <c r="G87" s="557"/>
      <c r="H87" s="556"/>
      <c r="I87" s="557"/>
      <c r="J87" s="556"/>
      <c r="K87" s="557"/>
      <c r="L87" s="556"/>
      <c r="M87" s="557"/>
      <c r="N87" s="556"/>
      <c r="O87" s="557"/>
      <c r="P87" s="556"/>
      <c r="Q87" s="557"/>
      <c r="R87" s="556"/>
      <c r="S87" s="557"/>
      <c r="T87" s="556"/>
      <c r="U87" s="557"/>
      <c r="V87" s="556"/>
      <c r="W87" s="557"/>
      <c r="X87" s="556"/>
      <c r="Y87" s="557"/>
      <c r="Z87" s="556"/>
      <c r="AA87" s="546"/>
      <c r="AB87" s="547"/>
      <c r="AC87" s="555"/>
      <c r="AD87" s="558"/>
      <c r="AE87" s="559">
        <v>0.68</v>
      </c>
      <c r="AF87" s="560"/>
      <c r="AG87" s="559"/>
      <c r="AH87" s="561"/>
      <c r="AI87" s="559"/>
      <c r="AJ87" s="561"/>
      <c r="AK87" s="559"/>
      <c r="AL87" s="561"/>
      <c r="AM87" s="559"/>
      <c r="AN87" s="561"/>
    </row>
    <row r="88" spans="1:40" x14ac:dyDescent="0.3">
      <c r="A88" s="553" t="s">
        <v>135</v>
      </c>
      <c r="B88" s="554" t="s">
        <v>136</v>
      </c>
      <c r="C88" s="555"/>
      <c r="D88" s="556"/>
      <c r="E88" s="557"/>
      <c r="F88" s="556"/>
      <c r="G88" s="557"/>
      <c r="H88" s="556"/>
      <c r="I88" s="557"/>
      <c r="J88" s="556"/>
      <c r="K88" s="557"/>
      <c r="L88" s="556"/>
      <c r="M88" s="557"/>
      <c r="N88" s="556"/>
      <c r="O88" s="557">
        <v>0.6</v>
      </c>
      <c r="P88" s="556"/>
      <c r="Q88" s="557"/>
      <c r="R88" s="556"/>
      <c r="S88" s="557"/>
      <c r="T88" s="556"/>
      <c r="U88" s="557"/>
      <c r="V88" s="556"/>
      <c r="W88" s="557"/>
      <c r="X88" s="556"/>
      <c r="Y88" s="557"/>
      <c r="Z88" s="556"/>
      <c r="AA88" s="546"/>
      <c r="AB88" s="547"/>
      <c r="AC88" s="555"/>
      <c r="AD88" s="558"/>
      <c r="AE88" s="559">
        <v>0.12</v>
      </c>
      <c r="AF88" s="560"/>
      <c r="AG88" s="559"/>
      <c r="AH88" s="561"/>
      <c r="AI88" s="559"/>
      <c r="AJ88" s="561"/>
      <c r="AK88" s="559"/>
      <c r="AL88" s="561"/>
      <c r="AM88" s="559"/>
      <c r="AN88" s="561"/>
    </row>
    <row r="89" spans="1:40" x14ac:dyDescent="0.3">
      <c r="A89" s="553" t="s">
        <v>430</v>
      </c>
      <c r="B89" s="554" t="s">
        <v>137</v>
      </c>
      <c r="C89" s="555"/>
      <c r="D89" s="556"/>
      <c r="E89" s="557"/>
      <c r="F89" s="556"/>
      <c r="G89" s="557"/>
      <c r="H89" s="556"/>
      <c r="I89" s="557"/>
      <c r="J89" s="556"/>
      <c r="K89" s="557">
        <v>1.1000000000000001</v>
      </c>
      <c r="L89" s="556"/>
      <c r="M89" s="557"/>
      <c r="N89" s="556"/>
      <c r="O89" s="557"/>
      <c r="P89" s="556"/>
      <c r="Q89" s="557">
        <v>0.3</v>
      </c>
      <c r="R89" s="556"/>
      <c r="S89" s="557"/>
      <c r="T89" s="556"/>
      <c r="U89" s="557"/>
      <c r="V89" s="556"/>
      <c r="W89" s="557"/>
      <c r="X89" s="556"/>
      <c r="Y89" s="557"/>
      <c r="Z89" s="556"/>
      <c r="AA89" s="546"/>
      <c r="AB89" s="547"/>
      <c r="AC89" s="555"/>
      <c r="AD89" s="556"/>
      <c r="AE89" s="559"/>
      <c r="AF89" s="560">
        <v>12.04</v>
      </c>
      <c r="AG89" s="559"/>
      <c r="AH89" s="561"/>
      <c r="AI89" s="559"/>
      <c r="AJ89" s="561"/>
      <c r="AK89" s="559"/>
      <c r="AL89" s="561"/>
      <c r="AM89" s="559"/>
      <c r="AN89" s="561"/>
    </row>
    <row r="90" spans="1:40" x14ac:dyDescent="0.3">
      <c r="A90" s="553" t="s">
        <v>431</v>
      </c>
      <c r="B90" s="554" t="s">
        <v>138</v>
      </c>
      <c r="C90" s="555"/>
      <c r="D90" s="556"/>
      <c r="E90" s="557"/>
      <c r="F90" s="556"/>
      <c r="G90" s="557"/>
      <c r="H90" s="556"/>
      <c r="I90" s="557"/>
      <c r="J90" s="556"/>
      <c r="K90" s="557"/>
      <c r="L90" s="556"/>
      <c r="M90" s="557"/>
      <c r="N90" s="556"/>
      <c r="O90" s="557"/>
      <c r="P90" s="556"/>
      <c r="Q90" s="557"/>
      <c r="R90" s="556"/>
      <c r="S90" s="557"/>
      <c r="T90" s="556"/>
      <c r="U90" s="557"/>
      <c r="V90" s="556"/>
      <c r="W90" s="557"/>
      <c r="X90" s="556"/>
      <c r="Y90" s="557"/>
      <c r="Z90" s="556"/>
      <c r="AA90" s="546"/>
      <c r="AB90" s="547"/>
      <c r="AC90" s="543"/>
      <c r="AD90" s="544"/>
      <c r="AE90" s="568">
        <v>2.7</v>
      </c>
      <c r="AF90" s="560"/>
      <c r="AG90" s="559"/>
      <c r="AH90" s="561"/>
      <c r="AI90" s="559"/>
      <c r="AJ90" s="561"/>
      <c r="AK90" s="559"/>
      <c r="AL90" s="561"/>
      <c r="AM90" s="559"/>
      <c r="AN90" s="561"/>
    </row>
    <row r="91" spans="1:40" x14ac:dyDescent="0.3">
      <c r="A91" s="606" t="s">
        <v>574</v>
      </c>
      <c r="B91" s="609" t="s">
        <v>285</v>
      </c>
      <c r="C91" s="555"/>
      <c r="D91" s="556"/>
      <c r="E91" s="557"/>
      <c r="F91" s="556"/>
      <c r="G91" s="557"/>
      <c r="H91" s="556"/>
      <c r="I91" s="557"/>
      <c r="J91" s="556"/>
      <c r="K91" s="557"/>
      <c r="L91" s="556"/>
      <c r="M91" s="557"/>
      <c r="N91" s="556"/>
      <c r="O91" s="557"/>
      <c r="P91" s="556"/>
      <c r="Q91" s="557"/>
      <c r="R91" s="556"/>
      <c r="S91" s="557"/>
      <c r="T91" s="556"/>
      <c r="U91" s="557"/>
      <c r="V91" s="556"/>
      <c r="W91" s="557"/>
      <c r="X91" s="556"/>
      <c r="Y91" s="557"/>
      <c r="Z91" s="556"/>
      <c r="AA91" s="546"/>
      <c r="AB91" s="547"/>
      <c r="AC91" s="543"/>
      <c r="AD91" s="544"/>
      <c r="AE91" s="568"/>
      <c r="AF91" s="560"/>
      <c r="AG91" s="559"/>
      <c r="AH91" s="561"/>
      <c r="AI91" s="559"/>
      <c r="AJ91" s="561"/>
      <c r="AK91" s="559"/>
      <c r="AL91" s="561"/>
      <c r="AM91" s="559">
        <v>0.52</v>
      </c>
      <c r="AN91" s="561">
        <v>0.5</v>
      </c>
    </row>
    <row r="92" spans="1:40" x14ac:dyDescent="0.3">
      <c r="A92" s="553" t="s">
        <v>432</v>
      </c>
      <c r="B92" s="554" t="s">
        <v>139</v>
      </c>
      <c r="C92" s="555"/>
      <c r="D92" s="556"/>
      <c r="E92" s="557"/>
      <c r="F92" s="556"/>
      <c r="G92" s="557">
        <v>0.3</v>
      </c>
      <c r="H92" s="556"/>
      <c r="I92" s="557"/>
      <c r="J92" s="556"/>
      <c r="K92" s="557"/>
      <c r="L92" s="556"/>
      <c r="M92" s="557"/>
      <c r="N92" s="556"/>
      <c r="O92" s="557"/>
      <c r="P92" s="556"/>
      <c r="Q92" s="557"/>
      <c r="R92" s="556"/>
      <c r="S92" s="557">
        <v>2.4</v>
      </c>
      <c r="T92" s="556"/>
      <c r="U92" s="557"/>
      <c r="V92" s="556"/>
      <c r="W92" s="557"/>
      <c r="X92" s="556"/>
      <c r="Y92" s="557"/>
      <c r="Z92" s="556"/>
      <c r="AA92" s="546">
        <v>0.1</v>
      </c>
      <c r="AB92" s="547"/>
      <c r="AC92" s="555"/>
      <c r="AD92" s="556"/>
      <c r="AE92" s="568"/>
      <c r="AF92" s="560"/>
      <c r="AG92" s="559"/>
      <c r="AH92" s="561"/>
      <c r="AI92" s="559">
        <v>0.13</v>
      </c>
      <c r="AJ92" s="561"/>
      <c r="AK92" s="559"/>
      <c r="AL92" s="561"/>
      <c r="AM92" s="559">
        <v>4.2</v>
      </c>
      <c r="AN92" s="561"/>
    </row>
    <row r="93" spans="1:40" x14ac:dyDescent="0.3">
      <c r="A93" s="553" t="s">
        <v>433</v>
      </c>
      <c r="B93" s="562" t="s">
        <v>140</v>
      </c>
      <c r="C93" s="555"/>
      <c r="D93" s="556"/>
      <c r="E93" s="557"/>
      <c r="F93" s="556"/>
      <c r="G93" s="557"/>
      <c r="H93" s="556"/>
      <c r="I93" s="557"/>
      <c r="J93" s="556"/>
      <c r="K93" s="557"/>
      <c r="L93" s="556"/>
      <c r="M93" s="557"/>
      <c r="N93" s="556"/>
      <c r="O93" s="557"/>
      <c r="P93" s="556"/>
      <c r="Q93" s="557">
        <v>0.4</v>
      </c>
      <c r="R93" s="556"/>
      <c r="S93" s="557"/>
      <c r="T93" s="556"/>
      <c r="U93" s="557"/>
      <c r="V93" s="556"/>
      <c r="W93" s="557"/>
      <c r="X93" s="556"/>
      <c r="Y93" s="557"/>
      <c r="Z93" s="556"/>
      <c r="AA93" s="546"/>
      <c r="AB93" s="547"/>
      <c r="AC93" s="555"/>
      <c r="AD93" s="556"/>
      <c r="AE93" s="568"/>
      <c r="AF93" s="560"/>
      <c r="AG93" s="559"/>
      <c r="AH93" s="561"/>
      <c r="AI93" s="559"/>
      <c r="AJ93" s="561"/>
      <c r="AK93" s="559"/>
      <c r="AL93" s="561"/>
      <c r="AM93" s="559"/>
      <c r="AN93" s="561"/>
    </row>
    <row r="94" spans="1:40" x14ac:dyDescent="0.3">
      <c r="A94" s="553" t="s">
        <v>141</v>
      </c>
      <c r="B94" s="554" t="s">
        <v>142</v>
      </c>
      <c r="C94" s="555"/>
      <c r="D94" s="556"/>
      <c r="E94" s="557"/>
      <c r="F94" s="556"/>
      <c r="G94" s="557"/>
      <c r="H94" s="556"/>
      <c r="I94" s="557"/>
      <c r="J94" s="556"/>
      <c r="K94" s="557">
        <v>3</v>
      </c>
      <c r="L94" s="556"/>
      <c r="M94" s="557">
        <v>4.5999999999999996</v>
      </c>
      <c r="N94" s="556"/>
      <c r="O94" s="557">
        <v>1.5</v>
      </c>
      <c r="P94" s="556"/>
      <c r="Q94" s="557">
        <v>3.1</v>
      </c>
      <c r="R94" s="556"/>
      <c r="S94" s="557">
        <v>1.3</v>
      </c>
      <c r="T94" s="556"/>
      <c r="U94" s="557"/>
      <c r="V94" s="556"/>
      <c r="W94" s="557"/>
      <c r="X94" s="556"/>
      <c r="Y94" s="557"/>
      <c r="Z94" s="556"/>
      <c r="AA94" s="546"/>
      <c r="AB94" s="547"/>
      <c r="AC94" s="555">
        <v>1.4</v>
      </c>
      <c r="AD94" s="556"/>
      <c r="AE94" s="568">
        <v>4.87</v>
      </c>
      <c r="AF94" s="560"/>
      <c r="AG94" s="559">
        <v>9.0500000000000007</v>
      </c>
      <c r="AH94" s="561"/>
      <c r="AI94" s="559">
        <v>13.62</v>
      </c>
      <c r="AJ94" s="561"/>
      <c r="AK94" s="559">
        <v>2.85</v>
      </c>
      <c r="AL94" s="561"/>
      <c r="AM94" s="559">
        <v>5.09</v>
      </c>
      <c r="AN94" s="561"/>
    </row>
    <row r="95" spans="1:40" x14ac:dyDescent="0.3">
      <c r="A95" s="553" t="s">
        <v>143</v>
      </c>
      <c r="B95" s="554" t="s">
        <v>144</v>
      </c>
      <c r="C95" s="555"/>
      <c r="D95" s="556"/>
      <c r="E95" s="557"/>
      <c r="F95" s="556"/>
      <c r="G95" s="557"/>
      <c r="H95" s="556"/>
      <c r="I95" s="557"/>
      <c r="J95" s="556"/>
      <c r="K95" s="557"/>
      <c r="L95" s="556"/>
      <c r="M95" s="557"/>
      <c r="N95" s="556"/>
      <c r="O95" s="557"/>
      <c r="P95" s="556"/>
      <c r="Q95" s="557"/>
      <c r="R95" s="556"/>
      <c r="S95" s="557"/>
      <c r="T95" s="556"/>
      <c r="U95" s="557"/>
      <c r="V95" s="556"/>
      <c r="W95" s="557"/>
      <c r="X95" s="556"/>
      <c r="Y95" s="557"/>
      <c r="Z95" s="556"/>
      <c r="AA95" s="546"/>
      <c r="AB95" s="547"/>
      <c r="AC95" s="555"/>
      <c r="AD95" s="556"/>
      <c r="AE95" s="568">
        <v>0.86</v>
      </c>
      <c r="AF95" s="560"/>
      <c r="AG95" s="559">
        <v>0.02</v>
      </c>
      <c r="AH95" s="561"/>
      <c r="AI95" s="559">
        <v>0.3</v>
      </c>
      <c r="AJ95" s="561"/>
      <c r="AK95" s="559"/>
      <c r="AL95" s="561"/>
      <c r="AM95" s="559"/>
      <c r="AN95" s="561"/>
    </row>
    <row r="96" spans="1:40" x14ac:dyDescent="0.3">
      <c r="A96" s="553" t="s">
        <v>434</v>
      </c>
      <c r="B96" s="554" t="s">
        <v>145</v>
      </c>
      <c r="C96" s="555"/>
      <c r="D96" s="556"/>
      <c r="E96" s="557"/>
      <c r="F96" s="556"/>
      <c r="G96" s="557"/>
      <c r="H96" s="556"/>
      <c r="I96" s="557"/>
      <c r="J96" s="556"/>
      <c r="K96" s="557"/>
      <c r="L96" s="556"/>
      <c r="M96" s="557"/>
      <c r="N96" s="556"/>
      <c r="O96" s="557"/>
      <c r="P96" s="556"/>
      <c r="Q96" s="557"/>
      <c r="R96" s="556"/>
      <c r="S96" s="557"/>
      <c r="T96" s="556"/>
      <c r="U96" s="557"/>
      <c r="V96" s="556"/>
      <c r="W96" s="557"/>
      <c r="X96" s="556"/>
      <c r="Y96" s="557"/>
      <c r="Z96" s="556">
        <v>1.4</v>
      </c>
      <c r="AA96" s="546"/>
      <c r="AB96" s="547"/>
      <c r="AC96" s="555"/>
      <c r="AD96" s="556"/>
      <c r="AE96" s="568"/>
      <c r="AF96" s="560"/>
      <c r="AG96" s="559"/>
      <c r="AH96" s="561"/>
      <c r="AI96" s="559"/>
      <c r="AJ96" s="561"/>
      <c r="AK96" s="559"/>
      <c r="AL96" s="561"/>
      <c r="AM96" s="559"/>
      <c r="AN96" s="561"/>
    </row>
    <row r="97" spans="1:40" x14ac:dyDescent="0.3">
      <c r="A97" s="553" t="s">
        <v>435</v>
      </c>
      <c r="B97" s="554" t="s">
        <v>146</v>
      </c>
      <c r="C97" s="555"/>
      <c r="D97" s="556"/>
      <c r="E97" s="557"/>
      <c r="F97" s="556"/>
      <c r="G97" s="557"/>
      <c r="H97" s="556">
        <v>322.8</v>
      </c>
      <c r="I97" s="557">
        <v>15.3</v>
      </c>
      <c r="J97" s="556">
        <v>0.1</v>
      </c>
      <c r="K97" s="557">
        <v>4.7</v>
      </c>
      <c r="L97" s="556"/>
      <c r="M97" s="557">
        <v>1.3</v>
      </c>
      <c r="N97" s="556"/>
      <c r="O97" s="557">
        <v>35.5</v>
      </c>
      <c r="P97" s="556">
        <v>2.2000000000000002</v>
      </c>
      <c r="Q97" s="557">
        <v>74.099999999999994</v>
      </c>
      <c r="R97" s="556">
        <v>1.2</v>
      </c>
      <c r="S97" s="557">
        <v>8.5</v>
      </c>
      <c r="T97" s="556">
        <v>1.2</v>
      </c>
      <c r="U97" s="557">
        <v>21.1</v>
      </c>
      <c r="V97" s="556"/>
      <c r="W97" s="557">
        <v>5.2</v>
      </c>
      <c r="X97" s="556"/>
      <c r="Y97" s="557">
        <v>15</v>
      </c>
      <c r="Z97" s="556"/>
      <c r="AA97" s="546">
        <v>4.0999999999999996</v>
      </c>
      <c r="AB97" s="547"/>
      <c r="AC97" s="555">
        <v>28.1</v>
      </c>
      <c r="AD97" s="556"/>
      <c r="AE97" s="568">
        <v>3.04</v>
      </c>
      <c r="AF97" s="560">
        <v>2.91</v>
      </c>
      <c r="AG97" s="559"/>
      <c r="AH97" s="561"/>
      <c r="AI97" s="559"/>
      <c r="AJ97" s="561"/>
      <c r="AK97" s="559">
        <v>1.68</v>
      </c>
      <c r="AL97" s="561"/>
      <c r="AM97" s="559">
        <v>3.03</v>
      </c>
      <c r="AN97" s="561">
        <v>0.57999999999999996</v>
      </c>
    </row>
    <row r="98" spans="1:40" x14ac:dyDescent="0.3">
      <c r="A98" s="553" t="s">
        <v>436</v>
      </c>
      <c r="B98" s="554" t="s">
        <v>147</v>
      </c>
      <c r="C98" s="555"/>
      <c r="D98" s="556"/>
      <c r="E98" s="557"/>
      <c r="F98" s="556"/>
      <c r="G98" s="557"/>
      <c r="H98" s="556"/>
      <c r="I98" s="557"/>
      <c r="J98" s="556"/>
      <c r="K98" s="557"/>
      <c r="L98" s="556"/>
      <c r="M98" s="557"/>
      <c r="N98" s="556"/>
      <c r="O98" s="557"/>
      <c r="P98" s="556"/>
      <c r="Q98" s="557"/>
      <c r="R98" s="556"/>
      <c r="S98" s="557"/>
      <c r="T98" s="556"/>
      <c r="U98" s="557"/>
      <c r="V98" s="556"/>
      <c r="W98" s="557"/>
      <c r="X98" s="556"/>
      <c r="Y98" s="557"/>
      <c r="Z98" s="556"/>
      <c r="AA98" s="546"/>
      <c r="AB98" s="547"/>
      <c r="AC98" s="555"/>
      <c r="AD98" s="556"/>
      <c r="AE98" s="568">
        <v>1.57</v>
      </c>
      <c r="AF98" s="560"/>
      <c r="AG98" s="559"/>
      <c r="AH98" s="561"/>
      <c r="AI98" s="559"/>
      <c r="AJ98" s="561"/>
      <c r="AK98" s="559">
        <v>25</v>
      </c>
      <c r="AL98" s="561"/>
      <c r="AM98" s="559"/>
      <c r="AN98" s="561"/>
    </row>
    <row r="99" spans="1:40" ht="12.75" customHeight="1" x14ac:dyDescent="0.3">
      <c r="A99" s="553" t="s">
        <v>437</v>
      </c>
      <c r="B99" s="562" t="s">
        <v>148</v>
      </c>
      <c r="C99" s="555"/>
      <c r="D99" s="556"/>
      <c r="E99" s="557"/>
      <c r="F99" s="556"/>
      <c r="G99" s="557"/>
      <c r="H99" s="556"/>
      <c r="I99" s="557"/>
      <c r="J99" s="556"/>
      <c r="K99" s="557"/>
      <c r="L99" s="556"/>
      <c r="M99" s="557"/>
      <c r="N99" s="556"/>
      <c r="O99" s="557"/>
      <c r="P99" s="556"/>
      <c r="Q99" s="557">
        <v>1.3</v>
      </c>
      <c r="R99" s="556"/>
      <c r="S99" s="557"/>
      <c r="T99" s="556"/>
      <c r="U99" s="557"/>
      <c r="V99" s="556"/>
      <c r="W99" s="557"/>
      <c r="X99" s="556"/>
      <c r="Y99" s="557"/>
      <c r="Z99" s="556"/>
      <c r="AA99" s="546"/>
      <c r="AB99" s="547"/>
      <c r="AC99" s="555"/>
      <c r="AD99" s="556"/>
      <c r="AE99" s="568"/>
      <c r="AF99" s="560"/>
      <c r="AG99" s="559"/>
      <c r="AH99" s="561"/>
      <c r="AI99" s="559"/>
      <c r="AJ99" s="561"/>
      <c r="AK99" s="559"/>
      <c r="AL99" s="561"/>
      <c r="AM99" s="559"/>
      <c r="AN99" s="561"/>
    </row>
    <row r="100" spans="1:40" x14ac:dyDescent="0.3">
      <c r="A100" s="553" t="s">
        <v>438</v>
      </c>
      <c r="B100" s="554" t="s">
        <v>149</v>
      </c>
      <c r="C100" s="555"/>
      <c r="D100" s="556"/>
      <c r="E100" s="557"/>
      <c r="F100" s="556"/>
      <c r="G100" s="557"/>
      <c r="H100" s="556">
        <v>182</v>
      </c>
      <c r="I100" s="557"/>
      <c r="J100" s="556">
        <v>69.3</v>
      </c>
      <c r="K100" s="557">
        <v>2.6</v>
      </c>
      <c r="L100" s="556">
        <v>2.5</v>
      </c>
      <c r="M100" s="557">
        <v>28.2</v>
      </c>
      <c r="N100" s="556"/>
      <c r="O100" s="557">
        <v>286.60000000000002</v>
      </c>
      <c r="P100" s="556">
        <v>5.3</v>
      </c>
      <c r="Q100" s="557">
        <v>121.8</v>
      </c>
      <c r="R100" s="556">
        <v>1.2</v>
      </c>
      <c r="S100" s="557">
        <v>85.1</v>
      </c>
      <c r="T100" s="556">
        <v>1.2</v>
      </c>
      <c r="U100" s="557">
        <v>7</v>
      </c>
      <c r="V100" s="556">
        <v>0.1</v>
      </c>
      <c r="W100" s="557"/>
      <c r="X100" s="556">
        <v>8.1</v>
      </c>
      <c r="Y100" s="557">
        <v>8.5</v>
      </c>
      <c r="Z100" s="556"/>
      <c r="AA100" s="546">
        <v>14.6</v>
      </c>
      <c r="AB100" s="547"/>
      <c r="AC100" s="555">
        <v>20.100000000000001</v>
      </c>
      <c r="AD100" s="556"/>
      <c r="AE100" s="568">
        <v>9.31</v>
      </c>
      <c r="AF100" s="560">
        <v>70.37</v>
      </c>
      <c r="AG100" s="559">
        <v>10.81</v>
      </c>
      <c r="AH100" s="561">
        <v>10.8</v>
      </c>
      <c r="AI100" s="559"/>
      <c r="AJ100" s="561">
        <v>0.27</v>
      </c>
      <c r="AK100" s="559">
        <v>55.08</v>
      </c>
      <c r="AL100" s="561">
        <v>19.13</v>
      </c>
      <c r="AM100" s="559">
        <v>9.5399999999999991</v>
      </c>
      <c r="AN100" s="561">
        <v>22.84</v>
      </c>
    </row>
    <row r="101" spans="1:40" ht="12.75" customHeight="1" x14ac:dyDescent="0.3">
      <c r="A101" s="553" t="s">
        <v>439</v>
      </c>
      <c r="B101" s="562" t="s">
        <v>150</v>
      </c>
      <c r="C101" s="555"/>
      <c r="D101" s="556"/>
      <c r="E101" s="557"/>
      <c r="F101" s="556"/>
      <c r="G101" s="557"/>
      <c r="H101" s="556"/>
      <c r="I101" s="557"/>
      <c r="J101" s="556"/>
      <c r="K101" s="557"/>
      <c r="L101" s="556"/>
      <c r="M101" s="557"/>
      <c r="N101" s="556"/>
      <c r="O101" s="557"/>
      <c r="P101" s="556"/>
      <c r="Q101" s="557"/>
      <c r="R101" s="556"/>
      <c r="S101" s="557"/>
      <c r="T101" s="556"/>
      <c r="U101" s="557">
        <v>2.4</v>
      </c>
      <c r="V101" s="556"/>
      <c r="W101" s="557"/>
      <c r="X101" s="556"/>
      <c r="Y101" s="557"/>
      <c r="Z101" s="556"/>
      <c r="AA101" s="546"/>
      <c r="AB101" s="547"/>
      <c r="AC101" s="555"/>
      <c r="AD101" s="556"/>
      <c r="AE101" s="568"/>
      <c r="AF101" s="560"/>
      <c r="AG101" s="559"/>
      <c r="AH101" s="561"/>
      <c r="AI101" s="559"/>
      <c r="AJ101" s="561"/>
      <c r="AK101" s="559"/>
      <c r="AL101" s="561"/>
      <c r="AM101" s="559"/>
      <c r="AN101" s="561"/>
    </row>
    <row r="102" spans="1:40" x14ac:dyDescent="0.3">
      <c r="A102" s="553" t="s">
        <v>440</v>
      </c>
      <c r="B102" s="554" t="s">
        <v>151</v>
      </c>
      <c r="C102" s="555"/>
      <c r="D102" s="556"/>
      <c r="E102" s="557"/>
      <c r="F102" s="556"/>
      <c r="G102" s="557"/>
      <c r="H102" s="556"/>
      <c r="I102" s="557">
        <v>3</v>
      </c>
      <c r="J102" s="556"/>
      <c r="K102" s="557">
        <v>20</v>
      </c>
      <c r="L102" s="556"/>
      <c r="M102" s="557">
        <v>2.5</v>
      </c>
      <c r="N102" s="556"/>
      <c r="O102" s="557">
        <v>6.1</v>
      </c>
      <c r="P102" s="556"/>
      <c r="Q102" s="557">
        <v>10.9</v>
      </c>
      <c r="R102" s="556">
        <v>2.2000000000000002</v>
      </c>
      <c r="S102" s="557">
        <v>13.9</v>
      </c>
      <c r="T102" s="556">
        <v>5.4</v>
      </c>
      <c r="U102" s="557">
        <v>10</v>
      </c>
      <c r="V102" s="556">
        <v>11.3</v>
      </c>
      <c r="W102" s="557"/>
      <c r="X102" s="556">
        <v>18.5</v>
      </c>
      <c r="Y102" s="557"/>
      <c r="Z102" s="556"/>
      <c r="AA102" s="546">
        <v>2.8</v>
      </c>
      <c r="AB102" s="547"/>
      <c r="AC102" s="555">
        <v>6.2</v>
      </c>
      <c r="AD102" s="556"/>
      <c r="AE102" s="568"/>
      <c r="AF102" s="560">
        <v>2.98</v>
      </c>
      <c r="AG102" s="559">
        <v>5.46</v>
      </c>
      <c r="AH102" s="561">
        <v>0.36</v>
      </c>
      <c r="AI102" s="559">
        <v>3.17</v>
      </c>
      <c r="AJ102" s="561">
        <v>0.57999999999999996</v>
      </c>
      <c r="AK102" s="559">
        <v>5.81</v>
      </c>
      <c r="AL102" s="561">
        <v>3.13</v>
      </c>
      <c r="AM102" s="559"/>
      <c r="AN102" s="561">
        <v>19.78</v>
      </c>
    </row>
    <row r="103" spans="1:40" x14ac:dyDescent="0.3">
      <c r="A103" s="553" t="s">
        <v>441</v>
      </c>
      <c r="B103" s="554" t="s">
        <v>152</v>
      </c>
      <c r="C103" s="555"/>
      <c r="D103" s="556"/>
      <c r="E103" s="557"/>
      <c r="F103" s="556"/>
      <c r="G103" s="557"/>
      <c r="H103" s="556"/>
      <c r="I103" s="557"/>
      <c r="J103" s="556"/>
      <c r="K103" s="557"/>
      <c r="L103" s="556"/>
      <c r="M103" s="557"/>
      <c r="N103" s="556"/>
      <c r="O103" s="557"/>
      <c r="P103" s="556"/>
      <c r="Q103" s="557"/>
      <c r="R103" s="556"/>
      <c r="S103" s="557">
        <v>4.4000000000000004</v>
      </c>
      <c r="T103" s="556"/>
      <c r="U103" s="557"/>
      <c r="V103" s="556"/>
      <c r="W103" s="557"/>
      <c r="X103" s="556"/>
      <c r="Y103" s="557"/>
      <c r="Z103" s="556"/>
      <c r="AA103" s="546"/>
      <c r="AB103" s="547"/>
      <c r="AC103" s="555"/>
      <c r="AD103" s="556"/>
      <c r="AE103" s="568">
        <v>9.76</v>
      </c>
      <c r="AF103" s="560">
        <v>11.5</v>
      </c>
      <c r="AG103" s="559"/>
      <c r="AH103" s="561">
        <v>40.6</v>
      </c>
      <c r="AI103" s="559"/>
      <c r="AJ103" s="561"/>
      <c r="AK103" s="559"/>
      <c r="AL103" s="561"/>
      <c r="AM103" s="559">
        <v>1</v>
      </c>
      <c r="AN103" s="561"/>
    </row>
    <row r="104" spans="1:40" x14ac:dyDescent="0.3">
      <c r="A104" s="553" t="s">
        <v>442</v>
      </c>
      <c r="B104" s="554"/>
      <c r="C104" s="555"/>
      <c r="D104" s="556"/>
      <c r="E104" s="557"/>
      <c r="F104" s="556"/>
      <c r="G104" s="557"/>
      <c r="H104" s="556"/>
      <c r="I104" s="557"/>
      <c r="J104" s="556"/>
      <c r="K104" s="557"/>
      <c r="L104" s="556"/>
      <c r="M104" s="557"/>
      <c r="N104" s="556"/>
      <c r="O104" s="557"/>
      <c r="P104" s="556"/>
      <c r="Q104" s="557"/>
      <c r="R104" s="556"/>
      <c r="S104" s="557"/>
      <c r="T104" s="556"/>
      <c r="U104" s="557"/>
      <c r="V104" s="556"/>
      <c r="W104" s="557"/>
      <c r="X104" s="556"/>
      <c r="Y104" s="557">
        <v>11.5</v>
      </c>
      <c r="Z104" s="556"/>
      <c r="AA104" s="546"/>
      <c r="AB104" s="547"/>
      <c r="AC104" s="555">
        <v>134.9</v>
      </c>
      <c r="AD104" s="556"/>
      <c r="AE104" s="568"/>
      <c r="AF104" s="560"/>
      <c r="AG104" s="559"/>
      <c r="AH104" s="561"/>
      <c r="AI104" s="559"/>
      <c r="AJ104" s="561"/>
      <c r="AK104" s="559"/>
      <c r="AL104" s="561"/>
      <c r="AM104" s="559"/>
      <c r="AN104" s="561"/>
    </row>
    <row r="105" spans="1:40" x14ac:dyDescent="0.3">
      <c r="A105" s="553" t="s">
        <v>153</v>
      </c>
      <c r="B105" s="554" t="s">
        <v>154</v>
      </c>
      <c r="C105" s="555"/>
      <c r="D105" s="556"/>
      <c r="E105" s="557"/>
      <c r="F105" s="556"/>
      <c r="G105" s="557"/>
      <c r="H105" s="556"/>
      <c r="I105" s="557">
        <v>39.9</v>
      </c>
      <c r="J105" s="556"/>
      <c r="K105" s="557"/>
      <c r="L105" s="556">
        <v>4.0999999999999996</v>
      </c>
      <c r="M105" s="557"/>
      <c r="N105" s="556">
        <v>4.0999999999999996</v>
      </c>
      <c r="O105" s="557">
        <v>0.1</v>
      </c>
      <c r="P105" s="556"/>
      <c r="Q105" s="557"/>
      <c r="R105" s="556"/>
      <c r="S105" s="557"/>
      <c r="T105" s="556"/>
      <c r="U105" s="557"/>
      <c r="V105" s="556"/>
      <c r="W105" s="557"/>
      <c r="X105" s="556"/>
      <c r="Y105" s="557"/>
      <c r="Z105" s="556"/>
      <c r="AA105" s="546"/>
      <c r="AB105" s="547"/>
      <c r="AC105" s="555"/>
      <c r="AD105" s="556"/>
      <c r="AE105" s="568"/>
      <c r="AF105" s="560"/>
      <c r="AG105" s="559"/>
      <c r="AH105" s="561"/>
      <c r="AI105" s="559"/>
      <c r="AJ105" s="561"/>
      <c r="AK105" s="559"/>
      <c r="AL105" s="561"/>
      <c r="AM105" s="559"/>
      <c r="AN105" s="561"/>
    </row>
    <row r="106" spans="1:40" x14ac:dyDescent="0.3">
      <c r="A106" s="553" t="s">
        <v>155</v>
      </c>
      <c r="B106" s="554" t="s">
        <v>156</v>
      </c>
      <c r="C106" s="555"/>
      <c r="D106" s="556"/>
      <c r="E106" s="557"/>
      <c r="F106" s="556"/>
      <c r="G106" s="557"/>
      <c r="H106" s="556"/>
      <c r="I106" s="557"/>
      <c r="J106" s="556"/>
      <c r="K106" s="557">
        <v>0.7</v>
      </c>
      <c r="L106" s="556"/>
      <c r="M106" s="557">
        <v>0.1</v>
      </c>
      <c r="N106" s="556"/>
      <c r="O106" s="557">
        <v>0.7</v>
      </c>
      <c r="P106" s="556"/>
      <c r="Q106" s="557"/>
      <c r="R106" s="556"/>
      <c r="S106" s="557">
        <v>0.5</v>
      </c>
      <c r="T106" s="556"/>
      <c r="U106" s="557"/>
      <c r="V106" s="556"/>
      <c r="W106" s="557"/>
      <c r="X106" s="556"/>
      <c r="Y106" s="557"/>
      <c r="Z106" s="556"/>
      <c r="AA106" s="546"/>
      <c r="AB106" s="547"/>
      <c r="AC106" s="555"/>
      <c r="AD106" s="556"/>
      <c r="AE106" s="568">
        <v>0.15</v>
      </c>
      <c r="AF106" s="560"/>
      <c r="AG106" s="559">
        <v>0.1</v>
      </c>
      <c r="AH106" s="561"/>
      <c r="AI106" s="559"/>
      <c r="AJ106" s="561"/>
      <c r="AK106" s="559"/>
      <c r="AL106" s="561"/>
      <c r="AM106" s="559"/>
      <c r="AN106" s="561"/>
    </row>
    <row r="107" spans="1:40" x14ac:dyDescent="0.3">
      <c r="A107" s="553" t="s">
        <v>157</v>
      </c>
      <c r="B107" s="554" t="s">
        <v>158</v>
      </c>
      <c r="C107" s="555"/>
      <c r="D107" s="556"/>
      <c r="E107" s="557"/>
      <c r="F107" s="556"/>
      <c r="G107" s="557"/>
      <c r="H107" s="556"/>
      <c r="I107" s="557"/>
      <c r="J107" s="556"/>
      <c r="K107" s="557"/>
      <c r="L107" s="556"/>
      <c r="M107" s="557"/>
      <c r="N107" s="556"/>
      <c r="O107" s="557"/>
      <c r="P107" s="556"/>
      <c r="Q107" s="557"/>
      <c r="R107" s="556"/>
      <c r="S107" s="557"/>
      <c r="T107" s="556"/>
      <c r="U107" s="557"/>
      <c r="V107" s="556"/>
      <c r="W107" s="557"/>
      <c r="X107" s="556"/>
      <c r="Y107" s="557"/>
      <c r="Z107" s="556"/>
      <c r="AA107" s="546"/>
      <c r="AB107" s="547"/>
      <c r="AC107" s="555"/>
      <c r="AD107" s="556"/>
      <c r="AE107" s="568"/>
      <c r="AF107" s="560">
        <v>1.99</v>
      </c>
      <c r="AG107" s="559"/>
      <c r="AH107" s="561"/>
      <c r="AI107" s="559"/>
      <c r="AJ107" s="561"/>
      <c r="AK107" s="559"/>
      <c r="AL107" s="561"/>
      <c r="AM107" s="559">
        <v>0.05</v>
      </c>
      <c r="AN107" s="561"/>
    </row>
    <row r="108" spans="1:40" x14ac:dyDescent="0.3">
      <c r="A108" s="553" t="s">
        <v>159</v>
      </c>
      <c r="B108" s="554" t="s">
        <v>160</v>
      </c>
      <c r="C108" s="555"/>
      <c r="D108" s="556"/>
      <c r="E108" s="557"/>
      <c r="F108" s="556"/>
      <c r="G108" s="557"/>
      <c r="H108" s="556"/>
      <c r="I108" s="557"/>
      <c r="J108" s="556"/>
      <c r="K108" s="557"/>
      <c r="L108" s="556"/>
      <c r="M108" s="557"/>
      <c r="N108" s="556"/>
      <c r="O108" s="557"/>
      <c r="P108" s="556"/>
      <c r="Q108" s="557">
        <v>3</v>
      </c>
      <c r="R108" s="556"/>
      <c r="S108" s="557">
        <v>1.3</v>
      </c>
      <c r="T108" s="556"/>
      <c r="U108" s="557"/>
      <c r="V108" s="556"/>
      <c r="W108" s="557"/>
      <c r="X108" s="556"/>
      <c r="Y108" s="557"/>
      <c r="Z108" s="556"/>
      <c r="AA108" s="546"/>
      <c r="AB108" s="547"/>
      <c r="AC108" s="555"/>
      <c r="AD108" s="556"/>
      <c r="AE108" s="568">
        <v>0.08</v>
      </c>
      <c r="AF108" s="560"/>
      <c r="AG108" s="559"/>
      <c r="AH108" s="561"/>
      <c r="AI108" s="559"/>
      <c r="AJ108" s="561"/>
      <c r="AK108" s="559"/>
      <c r="AL108" s="561"/>
      <c r="AM108" s="559"/>
      <c r="AN108" s="561"/>
    </row>
    <row r="109" spans="1:40" x14ac:dyDescent="0.3">
      <c r="A109" s="553" t="s">
        <v>443</v>
      </c>
      <c r="B109" s="554" t="s">
        <v>161</v>
      </c>
      <c r="C109" s="555"/>
      <c r="D109" s="556"/>
      <c r="E109" s="557"/>
      <c r="F109" s="556"/>
      <c r="G109" s="557"/>
      <c r="H109" s="556"/>
      <c r="I109" s="557"/>
      <c r="J109" s="556"/>
      <c r="K109" s="557">
        <v>0.8</v>
      </c>
      <c r="L109" s="556"/>
      <c r="M109" s="557">
        <v>12.7</v>
      </c>
      <c r="N109" s="556"/>
      <c r="O109" s="557"/>
      <c r="P109" s="556"/>
      <c r="Q109" s="557">
        <v>24.8</v>
      </c>
      <c r="R109" s="556"/>
      <c r="S109" s="557">
        <v>65</v>
      </c>
      <c r="T109" s="556"/>
      <c r="U109" s="557">
        <v>12</v>
      </c>
      <c r="V109" s="556"/>
      <c r="W109" s="557"/>
      <c r="X109" s="556"/>
      <c r="Y109" s="557"/>
      <c r="Z109" s="556"/>
      <c r="AA109" s="546"/>
      <c r="AB109" s="547"/>
      <c r="AC109" s="555"/>
      <c r="AD109" s="556"/>
      <c r="AE109" s="568"/>
      <c r="AF109" s="560"/>
      <c r="AG109" s="559"/>
      <c r="AH109" s="561"/>
      <c r="AI109" s="559"/>
      <c r="AJ109" s="561"/>
      <c r="AK109" s="559"/>
      <c r="AL109" s="561"/>
      <c r="AM109" s="559"/>
      <c r="AN109" s="561"/>
    </row>
    <row r="110" spans="1:40" x14ac:dyDescent="0.3">
      <c r="A110" s="553" t="s">
        <v>162</v>
      </c>
      <c r="B110" s="554" t="s">
        <v>163</v>
      </c>
      <c r="C110" s="555"/>
      <c r="D110" s="556"/>
      <c r="E110" s="557"/>
      <c r="F110" s="556"/>
      <c r="G110" s="557"/>
      <c r="H110" s="556"/>
      <c r="I110" s="557">
        <v>74</v>
      </c>
      <c r="J110" s="556"/>
      <c r="K110" s="557">
        <v>105.8</v>
      </c>
      <c r="L110" s="556"/>
      <c r="M110" s="557">
        <v>424</v>
      </c>
      <c r="N110" s="556"/>
      <c r="O110" s="557">
        <v>74.099999999999994</v>
      </c>
      <c r="P110" s="556"/>
      <c r="Q110" s="557">
        <v>35.799999999999997</v>
      </c>
      <c r="R110" s="556"/>
      <c r="S110" s="557">
        <v>493.1</v>
      </c>
      <c r="T110" s="556"/>
      <c r="U110" s="557">
        <v>688.3</v>
      </c>
      <c r="V110" s="556"/>
      <c r="W110" s="557">
        <v>275.89999999999998</v>
      </c>
      <c r="X110" s="556"/>
      <c r="Y110" s="557">
        <v>167.5</v>
      </c>
      <c r="Z110" s="556"/>
      <c r="AA110" s="546">
        <v>107.9</v>
      </c>
      <c r="AB110" s="547"/>
      <c r="AC110" s="555">
        <v>1.6</v>
      </c>
      <c r="AD110" s="556"/>
      <c r="AE110" s="568">
        <v>1.21</v>
      </c>
      <c r="AF110" s="560"/>
      <c r="AG110" s="559">
        <v>5.37</v>
      </c>
      <c r="AH110" s="561"/>
      <c r="AI110" s="559"/>
      <c r="AJ110" s="561"/>
      <c r="AK110" s="559"/>
      <c r="AL110" s="561"/>
      <c r="AM110" s="559"/>
      <c r="AN110" s="561"/>
    </row>
    <row r="111" spans="1:40" x14ac:dyDescent="0.3">
      <c r="A111" s="553" t="s">
        <v>164</v>
      </c>
      <c r="B111" s="554" t="s">
        <v>163</v>
      </c>
      <c r="C111" s="555"/>
      <c r="D111" s="556"/>
      <c r="E111" s="557"/>
      <c r="F111" s="556"/>
      <c r="G111" s="557"/>
      <c r="H111" s="556"/>
      <c r="I111" s="557"/>
      <c r="J111" s="556"/>
      <c r="K111" s="557"/>
      <c r="L111" s="556"/>
      <c r="M111" s="557"/>
      <c r="N111" s="556"/>
      <c r="O111" s="557"/>
      <c r="P111" s="556"/>
      <c r="Q111" s="557"/>
      <c r="R111" s="556"/>
      <c r="S111" s="557"/>
      <c r="T111" s="556"/>
      <c r="U111" s="557">
        <v>1.7</v>
      </c>
      <c r="V111" s="556"/>
      <c r="W111" s="557"/>
      <c r="X111" s="556"/>
      <c r="Y111" s="557"/>
      <c r="Z111" s="556"/>
      <c r="AA111" s="546"/>
      <c r="AB111" s="547"/>
      <c r="AC111" s="555"/>
      <c r="AD111" s="556"/>
      <c r="AE111" s="568"/>
      <c r="AF111" s="560"/>
      <c r="AG111" s="559"/>
      <c r="AH111" s="561"/>
      <c r="AI111" s="559"/>
      <c r="AJ111" s="561"/>
      <c r="AK111" s="559"/>
      <c r="AL111" s="561"/>
      <c r="AM111" s="559"/>
      <c r="AN111" s="561"/>
    </row>
    <row r="112" spans="1:40" x14ac:dyDescent="0.3">
      <c r="A112" s="553" t="s">
        <v>165</v>
      </c>
      <c r="B112" s="554" t="s">
        <v>166</v>
      </c>
      <c r="C112" s="555"/>
      <c r="D112" s="556"/>
      <c r="E112" s="557"/>
      <c r="F112" s="556"/>
      <c r="G112" s="557"/>
      <c r="H112" s="556"/>
      <c r="I112" s="557"/>
      <c r="J112" s="556"/>
      <c r="K112" s="557"/>
      <c r="L112" s="556"/>
      <c r="M112" s="557">
        <v>0.3</v>
      </c>
      <c r="N112" s="556"/>
      <c r="O112" s="557">
        <v>0.1</v>
      </c>
      <c r="P112" s="556"/>
      <c r="Q112" s="557"/>
      <c r="R112" s="556"/>
      <c r="S112" s="557">
        <v>0.2</v>
      </c>
      <c r="T112" s="556"/>
      <c r="U112" s="557"/>
      <c r="V112" s="556"/>
      <c r="W112" s="557"/>
      <c r="X112" s="556"/>
      <c r="Y112" s="557"/>
      <c r="Z112" s="556"/>
      <c r="AA112" s="546"/>
      <c r="AB112" s="547">
        <v>34.1</v>
      </c>
      <c r="AC112" s="555"/>
      <c r="AD112" s="556"/>
      <c r="AE112" s="568"/>
      <c r="AF112" s="560">
        <v>1.5</v>
      </c>
      <c r="AG112" s="559"/>
      <c r="AH112" s="561"/>
      <c r="AI112" s="559">
        <v>11.53</v>
      </c>
      <c r="AJ112" s="561">
        <v>99.9</v>
      </c>
      <c r="AK112" s="559"/>
      <c r="AL112" s="561"/>
      <c r="AM112" s="559">
        <v>27.6</v>
      </c>
      <c r="AN112" s="561"/>
    </row>
    <row r="113" spans="1:40" x14ac:dyDescent="0.3">
      <c r="A113" s="553" t="s">
        <v>167</v>
      </c>
      <c r="B113" s="554" t="s">
        <v>163</v>
      </c>
      <c r="C113" s="555"/>
      <c r="D113" s="556"/>
      <c r="E113" s="557"/>
      <c r="F113" s="556"/>
      <c r="G113" s="557">
        <v>86</v>
      </c>
      <c r="H113" s="556"/>
      <c r="I113" s="557">
        <v>1705.4</v>
      </c>
      <c r="J113" s="556"/>
      <c r="K113" s="557">
        <v>1888.6</v>
      </c>
      <c r="L113" s="556"/>
      <c r="M113" s="557">
        <v>2202.1999999999998</v>
      </c>
      <c r="N113" s="556"/>
      <c r="O113" s="557">
        <v>4024.6</v>
      </c>
      <c r="P113" s="556">
        <v>0.4</v>
      </c>
      <c r="Q113" s="557">
        <v>3925.9</v>
      </c>
      <c r="R113" s="556"/>
      <c r="S113" s="557">
        <v>2435.5</v>
      </c>
      <c r="T113" s="556"/>
      <c r="U113" s="557">
        <v>2599.1999999999998</v>
      </c>
      <c r="V113" s="556">
        <v>104</v>
      </c>
      <c r="W113" s="557">
        <v>899.5</v>
      </c>
      <c r="X113" s="556"/>
      <c r="Y113" s="557">
        <v>451.9</v>
      </c>
      <c r="Z113" s="556">
        <v>7.9</v>
      </c>
      <c r="AA113" s="546">
        <v>990.5</v>
      </c>
      <c r="AB113" s="547"/>
      <c r="AC113" s="555">
        <v>122.7</v>
      </c>
      <c r="AD113" s="556"/>
      <c r="AE113" s="568">
        <v>233.38</v>
      </c>
      <c r="AF113" s="560">
        <v>13.51</v>
      </c>
      <c r="AG113" s="559">
        <v>23.74</v>
      </c>
      <c r="AH113" s="561"/>
      <c r="AI113" s="559">
        <v>7.18</v>
      </c>
      <c r="AJ113" s="561"/>
      <c r="AK113" s="559">
        <v>3.22</v>
      </c>
      <c r="AL113" s="561"/>
      <c r="AM113" s="559">
        <v>7.66</v>
      </c>
      <c r="AN113" s="561"/>
    </row>
    <row r="114" spans="1:40" x14ac:dyDescent="0.3">
      <c r="A114" s="553" t="s">
        <v>168</v>
      </c>
      <c r="B114" s="554" t="s">
        <v>169</v>
      </c>
      <c r="C114" s="555">
        <v>18147.099999999999</v>
      </c>
      <c r="D114" s="556">
        <v>40604.800000000003</v>
      </c>
      <c r="E114" s="557">
        <v>20798.400000000001</v>
      </c>
      <c r="F114" s="556">
        <v>47319.8</v>
      </c>
      <c r="G114" s="557">
        <v>16453.2</v>
      </c>
      <c r="H114" s="556">
        <v>42958.3</v>
      </c>
      <c r="I114" s="557">
        <v>14884.1</v>
      </c>
      <c r="J114" s="556">
        <v>33548.400000000001</v>
      </c>
      <c r="K114" s="557">
        <v>15182.8</v>
      </c>
      <c r="L114" s="556">
        <v>23890.400000000001</v>
      </c>
      <c r="M114" s="557">
        <v>17136.900000000001</v>
      </c>
      <c r="N114" s="556">
        <v>41076.9</v>
      </c>
      <c r="O114" s="557">
        <v>18066.8</v>
      </c>
      <c r="P114" s="556">
        <v>43493.599999999999</v>
      </c>
      <c r="Q114" s="557">
        <v>22171.200000000001</v>
      </c>
      <c r="R114" s="556">
        <v>38147.699999999997</v>
      </c>
      <c r="S114" s="557">
        <v>19179.3</v>
      </c>
      <c r="T114" s="556">
        <v>32750.1</v>
      </c>
      <c r="U114" s="557">
        <v>22922.400000000001</v>
      </c>
      <c r="V114" s="556">
        <v>41393.800000000003</v>
      </c>
      <c r="W114" s="557">
        <v>15057.5</v>
      </c>
      <c r="X114" s="556">
        <v>48134.400000000001</v>
      </c>
      <c r="Y114" s="557">
        <v>12782.9</v>
      </c>
      <c r="Z114" s="556">
        <v>36520.699999999997</v>
      </c>
      <c r="AA114" s="546">
        <v>7552.54</v>
      </c>
      <c r="AB114" s="547">
        <v>44838</v>
      </c>
      <c r="AC114" s="555">
        <v>8901.9</v>
      </c>
      <c r="AD114" s="556">
        <v>42633.7</v>
      </c>
      <c r="AE114" s="569">
        <v>7803.67</v>
      </c>
      <c r="AF114" s="564">
        <v>45060.47</v>
      </c>
      <c r="AG114" s="570">
        <v>3135.87</v>
      </c>
      <c r="AH114" s="567">
        <v>48255.25</v>
      </c>
      <c r="AI114" s="570">
        <v>2052.5</v>
      </c>
      <c r="AJ114" s="567">
        <v>46090.97</v>
      </c>
      <c r="AK114" s="570">
        <v>1365.98</v>
      </c>
      <c r="AL114" s="567">
        <v>46369.18</v>
      </c>
      <c r="AM114" s="570">
        <v>1311.75</v>
      </c>
      <c r="AN114" s="567">
        <v>53585.65</v>
      </c>
    </row>
    <row r="115" spans="1:40" x14ac:dyDescent="0.3">
      <c r="A115" s="553" t="s">
        <v>170</v>
      </c>
      <c r="B115" s="554" t="s">
        <v>163</v>
      </c>
      <c r="C115" s="555"/>
      <c r="D115" s="556"/>
      <c r="E115" s="557"/>
      <c r="F115" s="556"/>
      <c r="G115" s="557"/>
      <c r="H115" s="556"/>
      <c r="I115" s="557">
        <v>153</v>
      </c>
      <c r="J115" s="556"/>
      <c r="K115" s="557">
        <v>40</v>
      </c>
      <c r="L115" s="556"/>
      <c r="M115" s="557">
        <v>80</v>
      </c>
      <c r="N115" s="556"/>
      <c r="O115" s="557"/>
      <c r="P115" s="556"/>
      <c r="Q115" s="557">
        <v>0.9</v>
      </c>
      <c r="R115" s="556"/>
      <c r="S115" s="557"/>
      <c r="T115" s="556"/>
      <c r="U115" s="557"/>
      <c r="V115" s="556"/>
      <c r="W115" s="557"/>
      <c r="X115" s="556"/>
      <c r="Y115" s="557"/>
      <c r="Z115" s="556"/>
      <c r="AA115" s="546">
        <v>0.6</v>
      </c>
      <c r="AB115" s="547"/>
      <c r="AC115" s="555"/>
      <c r="AD115" s="556"/>
      <c r="AE115" s="568"/>
      <c r="AF115" s="560"/>
      <c r="AG115" s="559"/>
      <c r="AH115" s="561"/>
      <c r="AI115" s="559"/>
      <c r="AJ115" s="561"/>
      <c r="AK115" s="559"/>
      <c r="AL115" s="561"/>
      <c r="AM115" s="559"/>
      <c r="AN115" s="561"/>
    </row>
    <row r="116" spans="1:40" x14ac:dyDescent="0.3">
      <c r="A116" s="553" t="s">
        <v>171</v>
      </c>
      <c r="B116" s="554" t="s">
        <v>172</v>
      </c>
      <c r="C116" s="555"/>
      <c r="D116" s="556"/>
      <c r="E116" s="557"/>
      <c r="F116" s="556"/>
      <c r="G116" s="557"/>
      <c r="H116" s="556"/>
      <c r="I116" s="557"/>
      <c r="J116" s="556"/>
      <c r="K116" s="557">
        <v>0.1</v>
      </c>
      <c r="L116" s="556"/>
      <c r="M116" s="557">
        <v>0.8</v>
      </c>
      <c r="N116" s="556"/>
      <c r="O116" s="557">
        <v>0.2</v>
      </c>
      <c r="P116" s="556"/>
      <c r="Q116" s="557">
        <v>0.1</v>
      </c>
      <c r="R116" s="556"/>
      <c r="S116" s="557">
        <v>0.1</v>
      </c>
      <c r="T116" s="556"/>
      <c r="U116" s="557"/>
      <c r="V116" s="556"/>
      <c r="W116" s="557"/>
      <c r="X116" s="556"/>
      <c r="Y116" s="557"/>
      <c r="Z116" s="556"/>
      <c r="AA116" s="546"/>
      <c r="AB116" s="547"/>
      <c r="AC116" s="555"/>
      <c r="AD116" s="556"/>
      <c r="AE116" s="568"/>
      <c r="AF116" s="560"/>
      <c r="AG116" s="559"/>
      <c r="AH116" s="561"/>
      <c r="AI116" s="559"/>
      <c r="AJ116" s="561"/>
      <c r="AK116" s="559"/>
      <c r="AL116" s="561"/>
      <c r="AM116" s="559"/>
      <c r="AN116" s="561"/>
    </row>
    <row r="117" spans="1:40" x14ac:dyDescent="0.3">
      <c r="A117" s="553" t="s">
        <v>444</v>
      </c>
      <c r="B117" s="554" t="s">
        <v>173</v>
      </c>
      <c r="C117" s="555"/>
      <c r="D117" s="556"/>
      <c r="E117" s="557"/>
      <c r="F117" s="556"/>
      <c r="G117" s="557"/>
      <c r="H117" s="556"/>
      <c r="I117" s="557"/>
      <c r="J117" s="556"/>
      <c r="K117" s="557"/>
      <c r="L117" s="556"/>
      <c r="M117" s="557"/>
      <c r="N117" s="556"/>
      <c r="O117" s="557"/>
      <c r="P117" s="556"/>
      <c r="Q117" s="557"/>
      <c r="R117" s="556"/>
      <c r="S117" s="557">
        <v>0.4</v>
      </c>
      <c r="T117" s="556"/>
      <c r="U117" s="557">
        <v>0.3</v>
      </c>
      <c r="V117" s="556"/>
      <c r="W117" s="557">
        <v>0.3</v>
      </c>
      <c r="X117" s="556"/>
      <c r="Y117" s="557">
        <v>0.7</v>
      </c>
      <c r="Z117" s="556"/>
      <c r="AA117" s="546"/>
      <c r="AB117" s="547"/>
      <c r="AC117" s="555"/>
      <c r="AD117" s="556"/>
      <c r="AE117" s="568">
        <v>1.49</v>
      </c>
      <c r="AF117" s="560"/>
      <c r="AG117" s="559">
        <v>0.2</v>
      </c>
      <c r="AH117" s="561"/>
      <c r="AI117" s="559">
        <v>0.99</v>
      </c>
      <c r="AJ117" s="561"/>
      <c r="AK117" s="559"/>
      <c r="AL117" s="561"/>
      <c r="AM117" s="559"/>
      <c r="AN117" s="561"/>
    </row>
    <row r="118" spans="1:40" x14ac:dyDescent="0.3">
      <c r="A118" s="553" t="s">
        <v>445</v>
      </c>
      <c r="B118" s="554" t="s">
        <v>446</v>
      </c>
      <c r="C118" s="555"/>
      <c r="D118" s="556"/>
      <c r="E118" s="557"/>
      <c r="F118" s="556"/>
      <c r="G118" s="557"/>
      <c r="H118" s="556"/>
      <c r="I118" s="557"/>
      <c r="J118" s="556"/>
      <c r="K118" s="557"/>
      <c r="L118" s="556"/>
      <c r="M118" s="557"/>
      <c r="N118" s="556"/>
      <c r="O118" s="557"/>
      <c r="P118" s="556"/>
      <c r="Q118" s="557"/>
      <c r="R118" s="556"/>
      <c r="S118" s="557"/>
      <c r="T118" s="556"/>
      <c r="U118" s="557"/>
      <c r="V118" s="556"/>
      <c r="W118" s="557"/>
      <c r="X118" s="556"/>
      <c r="Y118" s="557"/>
      <c r="Z118" s="556"/>
      <c r="AA118" s="546"/>
      <c r="AB118" s="547"/>
      <c r="AC118" s="555"/>
      <c r="AD118" s="556"/>
      <c r="AE118" s="568"/>
      <c r="AF118" s="560"/>
      <c r="AG118" s="559"/>
      <c r="AH118" s="561"/>
      <c r="AI118" s="559">
        <v>1</v>
      </c>
      <c r="AJ118" s="561"/>
      <c r="AK118" s="559"/>
      <c r="AL118" s="561"/>
      <c r="AM118" s="559"/>
      <c r="AN118" s="561"/>
    </row>
    <row r="119" spans="1:40" x14ac:dyDescent="0.3">
      <c r="A119" s="553" t="s">
        <v>174</v>
      </c>
      <c r="B119" s="554" t="s">
        <v>175</v>
      </c>
      <c r="C119" s="555"/>
      <c r="D119" s="556"/>
      <c r="E119" s="557"/>
      <c r="F119" s="556"/>
      <c r="G119" s="557"/>
      <c r="H119" s="556"/>
      <c r="I119" s="557"/>
      <c r="J119" s="556"/>
      <c r="K119" s="557"/>
      <c r="L119" s="556"/>
      <c r="M119" s="557"/>
      <c r="N119" s="556"/>
      <c r="O119" s="557"/>
      <c r="P119" s="556"/>
      <c r="Q119" s="557"/>
      <c r="R119" s="556"/>
      <c r="S119" s="557"/>
      <c r="T119" s="556"/>
      <c r="U119" s="557"/>
      <c r="V119" s="556"/>
      <c r="W119" s="557"/>
      <c r="X119" s="556"/>
      <c r="Y119" s="557"/>
      <c r="Z119" s="556"/>
      <c r="AA119" s="546"/>
      <c r="AB119" s="547"/>
      <c r="AC119" s="555"/>
      <c r="AD119" s="556"/>
      <c r="AE119" s="568">
        <v>30.7</v>
      </c>
      <c r="AF119" s="560"/>
      <c r="AG119" s="559"/>
      <c r="AH119" s="561">
        <v>9.19</v>
      </c>
      <c r="AI119" s="559"/>
      <c r="AJ119" s="561">
        <v>20.83</v>
      </c>
      <c r="AK119" s="559"/>
      <c r="AL119" s="561"/>
      <c r="AM119" s="559"/>
      <c r="AN119" s="561">
        <v>2.1</v>
      </c>
    </row>
    <row r="120" spans="1:40" ht="12.75" customHeight="1" x14ac:dyDescent="0.3">
      <c r="A120" s="571" t="s">
        <v>551</v>
      </c>
      <c r="B120" s="562" t="s">
        <v>176</v>
      </c>
      <c r="C120" s="555"/>
      <c r="D120" s="556"/>
      <c r="E120" s="557"/>
      <c r="F120" s="556"/>
      <c r="G120" s="557"/>
      <c r="H120" s="556"/>
      <c r="I120" s="557"/>
      <c r="J120" s="556"/>
      <c r="K120" s="557"/>
      <c r="L120" s="556"/>
      <c r="M120" s="557"/>
      <c r="N120" s="556"/>
      <c r="O120" s="557"/>
      <c r="P120" s="556"/>
      <c r="Q120" s="557"/>
      <c r="R120" s="556"/>
      <c r="S120" s="557"/>
      <c r="T120" s="556"/>
      <c r="U120" s="557">
        <v>10.199999999999999</v>
      </c>
      <c r="V120" s="556"/>
      <c r="W120" s="557"/>
      <c r="X120" s="556"/>
      <c r="Y120" s="557"/>
      <c r="Z120" s="556"/>
      <c r="AA120" s="546"/>
      <c r="AB120" s="547"/>
      <c r="AC120" s="555"/>
      <c r="AD120" s="556"/>
      <c r="AE120" s="568"/>
      <c r="AF120" s="560"/>
      <c r="AG120" s="559"/>
      <c r="AH120" s="561"/>
      <c r="AI120" s="559"/>
      <c r="AJ120" s="561"/>
      <c r="AK120" s="559"/>
      <c r="AL120" s="561"/>
      <c r="AM120" s="559"/>
      <c r="AN120" s="561"/>
    </row>
    <row r="121" spans="1:40" ht="12.75" customHeight="1" x14ac:dyDescent="0.3">
      <c r="A121" s="553" t="s">
        <v>177</v>
      </c>
      <c r="B121" s="562" t="s">
        <v>290</v>
      </c>
      <c r="C121" s="555"/>
      <c r="D121" s="556"/>
      <c r="E121" s="557"/>
      <c r="F121" s="556"/>
      <c r="G121" s="557"/>
      <c r="H121" s="556"/>
      <c r="I121" s="557"/>
      <c r="J121" s="556"/>
      <c r="K121" s="557"/>
      <c r="L121" s="556"/>
      <c r="M121" s="557"/>
      <c r="N121" s="556"/>
      <c r="O121" s="557">
        <v>0.1</v>
      </c>
      <c r="P121" s="556"/>
      <c r="Q121" s="557"/>
      <c r="R121" s="556"/>
      <c r="S121" s="557">
        <v>0.3</v>
      </c>
      <c r="T121" s="556"/>
      <c r="U121" s="557">
        <v>0.1</v>
      </c>
      <c r="V121" s="556"/>
      <c r="W121" s="557"/>
      <c r="X121" s="556"/>
      <c r="Y121" s="557"/>
      <c r="Z121" s="556"/>
      <c r="AA121" s="546"/>
      <c r="AB121" s="547"/>
      <c r="AC121" s="555"/>
      <c r="AD121" s="556"/>
      <c r="AE121" s="568"/>
      <c r="AF121" s="560"/>
      <c r="AG121" s="559">
        <v>0.09</v>
      </c>
      <c r="AH121" s="561"/>
      <c r="AI121" s="559"/>
      <c r="AJ121" s="561"/>
      <c r="AK121" s="559">
        <v>1.66</v>
      </c>
      <c r="AL121" s="561"/>
      <c r="AM121" s="559">
        <v>0.56000000000000005</v>
      </c>
      <c r="AN121" s="561"/>
    </row>
    <row r="122" spans="1:40" ht="12.75" customHeight="1" x14ac:dyDescent="0.3">
      <c r="A122" s="553" t="s">
        <v>289</v>
      </c>
      <c r="B122" s="562" t="s">
        <v>548</v>
      </c>
      <c r="C122" s="555"/>
      <c r="D122" s="556"/>
      <c r="E122" s="557"/>
      <c r="F122" s="556"/>
      <c r="G122" s="557"/>
      <c r="H122" s="556"/>
      <c r="I122" s="557"/>
      <c r="J122" s="556"/>
      <c r="K122" s="557"/>
      <c r="L122" s="556"/>
      <c r="M122" s="557"/>
      <c r="N122" s="556"/>
      <c r="O122" s="557"/>
      <c r="P122" s="556"/>
      <c r="Q122" s="557"/>
      <c r="R122" s="556"/>
      <c r="S122" s="557"/>
      <c r="T122" s="556"/>
      <c r="U122" s="557"/>
      <c r="V122" s="556"/>
      <c r="W122" s="557"/>
      <c r="X122" s="556"/>
      <c r="Y122" s="557"/>
      <c r="Z122" s="556"/>
      <c r="AA122" s="546"/>
      <c r="AB122" s="547"/>
      <c r="AC122" s="555"/>
      <c r="AD122" s="556"/>
      <c r="AE122" s="568"/>
      <c r="AF122" s="560"/>
      <c r="AG122" s="559">
        <v>3.27</v>
      </c>
      <c r="AH122" s="561"/>
      <c r="AI122" s="559"/>
      <c r="AJ122" s="561"/>
      <c r="AK122" s="559">
        <v>2.62</v>
      </c>
      <c r="AL122" s="561"/>
      <c r="AM122" s="559">
        <v>2.4900000000000002</v>
      </c>
      <c r="AN122" s="561"/>
    </row>
    <row r="123" spans="1:40" x14ac:dyDescent="0.3">
      <c r="A123" s="553" t="s">
        <v>178</v>
      </c>
      <c r="B123" s="554" t="s">
        <v>179</v>
      </c>
      <c r="C123" s="555">
        <v>171.3</v>
      </c>
      <c r="D123" s="556">
        <v>13.8</v>
      </c>
      <c r="E123" s="557">
        <v>43.9</v>
      </c>
      <c r="F123" s="556"/>
      <c r="G123" s="557">
        <v>5.9</v>
      </c>
      <c r="H123" s="556">
        <v>0.3</v>
      </c>
      <c r="I123" s="557">
        <v>73</v>
      </c>
      <c r="J123" s="556"/>
      <c r="K123" s="557">
        <v>20.3</v>
      </c>
      <c r="L123" s="556"/>
      <c r="M123" s="557">
        <v>52</v>
      </c>
      <c r="N123" s="556">
        <v>1.9</v>
      </c>
      <c r="O123" s="557">
        <v>45.2</v>
      </c>
      <c r="P123" s="556"/>
      <c r="Q123" s="557">
        <v>27.5</v>
      </c>
      <c r="R123" s="556"/>
      <c r="S123" s="557">
        <v>168.4</v>
      </c>
      <c r="T123" s="556"/>
      <c r="U123" s="557">
        <v>41.7</v>
      </c>
      <c r="V123" s="556"/>
      <c r="W123" s="557">
        <v>8.6</v>
      </c>
      <c r="X123" s="556"/>
      <c r="Y123" s="557">
        <v>0.7</v>
      </c>
      <c r="Z123" s="556">
        <v>1.8</v>
      </c>
      <c r="AA123" s="546">
        <v>7.5</v>
      </c>
      <c r="AB123" s="547"/>
      <c r="AC123" s="555">
        <v>28.2</v>
      </c>
      <c r="AD123" s="556">
        <v>50.7</v>
      </c>
      <c r="AE123" s="568">
        <v>24.79</v>
      </c>
      <c r="AF123" s="560">
        <v>26.7</v>
      </c>
      <c r="AG123" s="559">
        <v>7.73</v>
      </c>
      <c r="AH123" s="561"/>
      <c r="AI123" s="559"/>
      <c r="AJ123" s="561">
        <v>53.17</v>
      </c>
      <c r="AK123" s="559">
        <v>2.78</v>
      </c>
      <c r="AL123" s="561"/>
      <c r="AM123" s="559"/>
      <c r="AN123" s="561">
        <v>23.9</v>
      </c>
    </row>
    <row r="124" spans="1:40" x14ac:dyDescent="0.3">
      <c r="A124" s="606" t="s">
        <v>575</v>
      </c>
      <c r="B124" s="609" t="s">
        <v>576</v>
      </c>
      <c r="C124" s="555"/>
      <c r="D124" s="556"/>
      <c r="E124" s="557"/>
      <c r="F124" s="556"/>
      <c r="G124" s="557"/>
      <c r="H124" s="556"/>
      <c r="I124" s="557"/>
      <c r="J124" s="556"/>
      <c r="K124" s="557"/>
      <c r="L124" s="556"/>
      <c r="M124" s="557"/>
      <c r="N124" s="556"/>
      <c r="O124" s="557"/>
      <c r="P124" s="556"/>
      <c r="Q124" s="557"/>
      <c r="R124" s="556"/>
      <c r="S124" s="557"/>
      <c r="T124" s="556"/>
      <c r="U124" s="557"/>
      <c r="V124" s="556"/>
      <c r="W124" s="557"/>
      <c r="X124" s="556"/>
      <c r="Y124" s="557"/>
      <c r="Z124" s="556"/>
      <c r="AA124" s="546"/>
      <c r="AB124" s="547"/>
      <c r="AC124" s="555"/>
      <c r="AD124" s="556"/>
      <c r="AE124" s="568"/>
      <c r="AF124" s="560"/>
      <c r="AG124" s="559"/>
      <c r="AH124" s="561"/>
      <c r="AI124" s="559"/>
      <c r="AJ124" s="561"/>
      <c r="AK124" s="559"/>
      <c r="AL124" s="561"/>
      <c r="AM124" s="559">
        <v>0.08</v>
      </c>
      <c r="AN124" s="561"/>
    </row>
    <row r="125" spans="1:40" x14ac:dyDescent="0.3">
      <c r="A125" s="553" t="s">
        <v>447</v>
      </c>
      <c r="B125" s="554" t="s">
        <v>180</v>
      </c>
      <c r="C125" s="555"/>
      <c r="D125" s="556"/>
      <c r="E125" s="557">
        <v>15</v>
      </c>
      <c r="F125" s="556"/>
      <c r="G125" s="557">
        <v>0.1</v>
      </c>
      <c r="H125" s="556"/>
      <c r="I125" s="557">
        <v>70.3</v>
      </c>
      <c r="J125" s="556"/>
      <c r="K125" s="557">
        <v>45.5</v>
      </c>
      <c r="L125" s="556">
        <v>0.5</v>
      </c>
      <c r="M125" s="557">
        <v>20.6</v>
      </c>
      <c r="N125" s="556"/>
      <c r="O125" s="557">
        <v>30.3</v>
      </c>
      <c r="P125" s="556"/>
      <c r="Q125" s="557">
        <v>21</v>
      </c>
      <c r="R125" s="556"/>
      <c r="S125" s="557">
        <v>40.4</v>
      </c>
      <c r="T125" s="556"/>
      <c r="U125" s="557">
        <v>35.4</v>
      </c>
      <c r="V125" s="556"/>
      <c r="W125" s="557">
        <v>3.9</v>
      </c>
      <c r="X125" s="556"/>
      <c r="Y125" s="557">
        <v>1.8</v>
      </c>
      <c r="Z125" s="556"/>
      <c r="AA125" s="546">
        <v>9.5</v>
      </c>
      <c r="AB125" s="547"/>
      <c r="AC125" s="555">
        <v>22.3</v>
      </c>
      <c r="AD125" s="556"/>
      <c r="AE125" s="568">
        <v>16.29</v>
      </c>
      <c r="AF125" s="560"/>
      <c r="AG125" s="559">
        <v>11.45</v>
      </c>
      <c r="AH125" s="561"/>
      <c r="AI125" s="559">
        <v>15.26</v>
      </c>
      <c r="AJ125" s="561"/>
      <c r="AK125" s="559">
        <v>7.75</v>
      </c>
      <c r="AL125" s="561"/>
      <c r="AM125" s="559">
        <v>10.47</v>
      </c>
      <c r="AN125" s="561"/>
    </row>
    <row r="126" spans="1:40" x14ac:dyDescent="0.3">
      <c r="A126" s="610" t="s">
        <v>577</v>
      </c>
      <c r="B126" s="608" t="s">
        <v>578</v>
      </c>
      <c r="C126" s="555"/>
      <c r="D126" s="556"/>
      <c r="E126" s="557"/>
      <c r="F126" s="556"/>
      <c r="G126" s="557"/>
      <c r="H126" s="556"/>
      <c r="I126" s="557"/>
      <c r="J126" s="556"/>
      <c r="K126" s="557"/>
      <c r="L126" s="556"/>
      <c r="M126" s="557"/>
      <c r="N126" s="556"/>
      <c r="O126" s="557"/>
      <c r="P126" s="556"/>
      <c r="Q126" s="557"/>
      <c r="R126" s="556"/>
      <c r="S126" s="557"/>
      <c r="T126" s="556"/>
      <c r="U126" s="557"/>
      <c r="V126" s="556"/>
      <c r="W126" s="557"/>
      <c r="X126" s="556"/>
      <c r="Y126" s="557"/>
      <c r="Z126" s="556"/>
      <c r="AA126" s="546"/>
      <c r="AB126" s="547"/>
      <c r="AC126" s="555"/>
      <c r="AD126" s="556"/>
      <c r="AE126" s="568"/>
      <c r="AF126" s="560"/>
      <c r="AG126" s="559"/>
      <c r="AH126" s="561"/>
      <c r="AI126" s="559"/>
      <c r="AJ126" s="561"/>
      <c r="AK126" s="559"/>
      <c r="AL126" s="561"/>
      <c r="AM126" s="559">
        <v>0.8</v>
      </c>
      <c r="AN126" s="561"/>
    </row>
    <row r="127" spans="1:40" x14ac:dyDescent="0.3">
      <c r="A127" s="553" t="s">
        <v>448</v>
      </c>
      <c r="B127" s="554" t="s">
        <v>181</v>
      </c>
      <c r="C127" s="555"/>
      <c r="D127" s="556"/>
      <c r="E127" s="557">
        <v>17.399999999999999</v>
      </c>
      <c r="F127" s="556"/>
      <c r="G127" s="557">
        <v>37.200000000000003</v>
      </c>
      <c r="H127" s="556"/>
      <c r="I127" s="557">
        <v>8.5</v>
      </c>
      <c r="J127" s="556">
        <v>3</v>
      </c>
      <c r="K127" s="557">
        <v>100.4</v>
      </c>
      <c r="L127" s="556">
        <v>0.2</v>
      </c>
      <c r="M127" s="557"/>
      <c r="N127" s="556"/>
      <c r="O127" s="557">
        <v>716.2</v>
      </c>
      <c r="P127" s="556"/>
      <c r="Q127" s="557">
        <v>243.9</v>
      </c>
      <c r="R127" s="556"/>
      <c r="S127" s="557">
        <v>213</v>
      </c>
      <c r="T127" s="556"/>
      <c r="U127" s="557">
        <v>48.6</v>
      </c>
      <c r="V127" s="556"/>
      <c r="W127" s="557">
        <v>78.099999999999994</v>
      </c>
      <c r="X127" s="556"/>
      <c r="Y127" s="557">
        <v>19.5</v>
      </c>
      <c r="Z127" s="556"/>
      <c r="AA127" s="546">
        <v>20</v>
      </c>
      <c r="AB127" s="547"/>
      <c r="AC127" s="555">
        <v>26.2</v>
      </c>
      <c r="AD127" s="556"/>
      <c r="AE127" s="568">
        <v>13</v>
      </c>
      <c r="AF127" s="560"/>
      <c r="AG127" s="559"/>
      <c r="AH127" s="561"/>
      <c r="AI127" s="559">
        <v>18.239999999999998</v>
      </c>
      <c r="AJ127" s="561"/>
      <c r="AK127" s="559">
        <v>1.99</v>
      </c>
      <c r="AL127" s="561"/>
      <c r="AM127" s="559">
        <v>3.54</v>
      </c>
      <c r="AN127" s="561"/>
    </row>
    <row r="128" spans="1:40" x14ac:dyDescent="0.3">
      <c r="A128" s="553" t="s">
        <v>449</v>
      </c>
      <c r="B128" s="554" t="s">
        <v>182</v>
      </c>
      <c r="C128" s="555"/>
      <c r="D128" s="556"/>
      <c r="E128" s="557">
        <v>5.3</v>
      </c>
      <c r="F128" s="556"/>
      <c r="G128" s="557">
        <v>14.4</v>
      </c>
      <c r="H128" s="556"/>
      <c r="I128" s="557">
        <v>8.5</v>
      </c>
      <c r="J128" s="556">
        <v>3</v>
      </c>
      <c r="K128" s="557">
        <v>14.8</v>
      </c>
      <c r="L128" s="556"/>
      <c r="M128" s="557">
        <v>98.6</v>
      </c>
      <c r="N128" s="556"/>
      <c r="O128" s="557">
        <v>9.1</v>
      </c>
      <c r="P128" s="556"/>
      <c r="Q128" s="557">
        <v>3</v>
      </c>
      <c r="R128" s="556"/>
      <c r="S128" s="557">
        <v>0.4</v>
      </c>
      <c r="T128" s="556"/>
      <c r="U128" s="557">
        <v>7.2</v>
      </c>
      <c r="V128" s="556"/>
      <c r="W128" s="557">
        <v>2.6</v>
      </c>
      <c r="X128" s="556"/>
      <c r="Y128" s="557">
        <v>1.7</v>
      </c>
      <c r="Z128" s="556"/>
      <c r="AA128" s="546">
        <v>5.2</v>
      </c>
      <c r="AB128" s="547"/>
      <c r="AC128" s="555">
        <v>3.3</v>
      </c>
      <c r="AD128" s="556"/>
      <c r="AE128" s="568">
        <v>1.71</v>
      </c>
      <c r="AF128" s="560"/>
      <c r="AG128" s="559">
        <v>1.62</v>
      </c>
      <c r="AH128" s="561"/>
      <c r="AI128" s="559">
        <v>1.18</v>
      </c>
      <c r="AJ128" s="561"/>
      <c r="AK128" s="559">
        <v>0.77</v>
      </c>
      <c r="AL128" s="561"/>
      <c r="AM128" s="559">
        <v>2.9</v>
      </c>
      <c r="AN128" s="561"/>
    </row>
    <row r="129" spans="1:40" x14ac:dyDescent="0.3">
      <c r="A129" s="553" t="s">
        <v>450</v>
      </c>
      <c r="B129" s="554" t="s">
        <v>182</v>
      </c>
      <c r="C129" s="555"/>
      <c r="D129" s="556"/>
      <c r="E129" s="557">
        <v>20.100000000000001</v>
      </c>
      <c r="F129" s="556"/>
      <c r="G129" s="557"/>
      <c r="H129" s="556"/>
      <c r="I129" s="557"/>
      <c r="J129" s="556"/>
      <c r="K129" s="557"/>
      <c r="L129" s="556"/>
      <c r="M129" s="557"/>
      <c r="N129" s="556"/>
      <c r="O129" s="557"/>
      <c r="P129" s="556"/>
      <c r="Q129" s="557"/>
      <c r="R129" s="556"/>
      <c r="S129" s="557">
        <v>7</v>
      </c>
      <c r="T129" s="556"/>
      <c r="U129" s="557"/>
      <c r="V129" s="556"/>
      <c r="W129" s="557"/>
      <c r="X129" s="556"/>
      <c r="Y129" s="557"/>
      <c r="Z129" s="556"/>
      <c r="AA129" s="546"/>
      <c r="AB129" s="547"/>
      <c r="AC129" s="555">
        <v>3.1</v>
      </c>
      <c r="AD129" s="556"/>
      <c r="AE129" s="568">
        <v>0.9</v>
      </c>
      <c r="AF129" s="560"/>
      <c r="AG129" s="559">
        <v>13.61</v>
      </c>
      <c r="AH129" s="561"/>
      <c r="AI129" s="559"/>
      <c r="AJ129" s="561"/>
      <c r="AK129" s="559"/>
      <c r="AL129" s="561"/>
      <c r="AM129" s="559"/>
      <c r="AN129" s="561"/>
    </row>
    <row r="130" spans="1:40" x14ac:dyDescent="0.3">
      <c r="A130" s="553" t="s">
        <v>281</v>
      </c>
      <c r="B130" s="554" t="s">
        <v>183</v>
      </c>
      <c r="C130" s="555">
        <v>407.6</v>
      </c>
      <c r="D130" s="556"/>
      <c r="E130" s="557">
        <v>961.5</v>
      </c>
      <c r="F130" s="556">
        <v>42.6</v>
      </c>
      <c r="G130" s="557">
        <v>680.8</v>
      </c>
      <c r="H130" s="556">
        <v>36.4</v>
      </c>
      <c r="I130" s="557">
        <v>802.4</v>
      </c>
      <c r="J130" s="556">
        <v>90.7</v>
      </c>
      <c r="K130" s="557">
        <v>1158</v>
      </c>
      <c r="L130" s="556">
        <v>34</v>
      </c>
      <c r="M130" s="557">
        <v>746.2</v>
      </c>
      <c r="N130" s="556">
        <v>19.600000000000001</v>
      </c>
      <c r="O130" s="557">
        <v>718.8</v>
      </c>
      <c r="P130" s="556">
        <v>30.9</v>
      </c>
      <c r="Q130" s="557">
        <v>351.8</v>
      </c>
      <c r="R130" s="556">
        <v>303.5</v>
      </c>
      <c r="S130" s="557">
        <v>390.1</v>
      </c>
      <c r="T130" s="556">
        <v>27.9</v>
      </c>
      <c r="U130" s="557">
        <v>283.39999999999998</v>
      </c>
      <c r="V130" s="556">
        <v>17.8</v>
      </c>
      <c r="W130" s="557">
        <v>195.1</v>
      </c>
      <c r="X130" s="556">
        <v>0.6</v>
      </c>
      <c r="Y130" s="557">
        <v>257.89999999999998</v>
      </c>
      <c r="Z130" s="556">
        <v>3.5</v>
      </c>
      <c r="AA130" s="546">
        <v>101.8</v>
      </c>
      <c r="AB130" s="547">
        <v>264.60000000000002</v>
      </c>
      <c r="AC130" s="555">
        <v>39.799999999999997</v>
      </c>
      <c r="AD130" s="556"/>
      <c r="AE130" s="568">
        <v>62.06</v>
      </c>
      <c r="AF130" s="560">
        <v>68.62</v>
      </c>
      <c r="AG130" s="559">
        <v>5</v>
      </c>
      <c r="AH130" s="561">
        <v>23</v>
      </c>
      <c r="AI130" s="559">
        <v>3.57</v>
      </c>
      <c r="AJ130" s="561">
        <v>24.26</v>
      </c>
      <c r="AK130" s="559">
        <v>118.87</v>
      </c>
      <c r="AL130" s="561">
        <v>288.10000000000002</v>
      </c>
      <c r="AM130" s="559">
        <v>20.399999999999999</v>
      </c>
      <c r="AN130" s="561">
        <v>185.92</v>
      </c>
    </row>
    <row r="131" spans="1:40" x14ac:dyDescent="0.3">
      <c r="A131" s="553" t="s">
        <v>184</v>
      </c>
      <c r="B131" s="554" t="s">
        <v>185</v>
      </c>
      <c r="C131" s="555"/>
      <c r="D131" s="556"/>
      <c r="E131" s="557"/>
      <c r="F131" s="556"/>
      <c r="G131" s="557"/>
      <c r="H131" s="556"/>
      <c r="I131" s="557"/>
      <c r="J131" s="556"/>
      <c r="K131" s="557">
        <v>6.2</v>
      </c>
      <c r="L131" s="556"/>
      <c r="M131" s="557">
        <v>2.6</v>
      </c>
      <c r="N131" s="556"/>
      <c r="O131" s="557"/>
      <c r="P131" s="556"/>
      <c r="Q131" s="557"/>
      <c r="R131" s="556"/>
      <c r="S131" s="557">
        <v>0.1</v>
      </c>
      <c r="T131" s="556"/>
      <c r="U131" s="557"/>
      <c r="V131" s="556"/>
      <c r="W131" s="557">
        <v>5.9</v>
      </c>
      <c r="X131" s="556"/>
      <c r="Y131" s="557"/>
      <c r="Z131" s="556"/>
      <c r="AA131" s="546"/>
      <c r="AB131" s="547"/>
      <c r="AC131" s="555"/>
      <c r="AD131" s="556"/>
      <c r="AE131" s="568"/>
      <c r="AF131" s="560"/>
      <c r="AG131" s="559"/>
      <c r="AH131" s="561"/>
      <c r="AI131" s="559"/>
      <c r="AJ131" s="561"/>
      <c r="AK131" s="559"/>
      <c r="AL131" s="561"/>
      <c r="AM131" s="559"/>
      <c r="AN131" s="561"/>
    </row>
    <row r="132" spans="1:40" x14ac:dyDescent="0.3">
      <c r="A132" s="553" t="s">
        <v>451</v>
      </c>
      <c r="B132" s="554" t="s">
        <v>186</v>
      </c>
      <c r="C132" s="555"/>
      <c r="D132" s="556"/>
      <c r="E132" s="557"/>
      <c r="F132" s="556"/>
      <c r="G132" s="557">
        <v>1.9</v>
      </c>
      <c r="H132" s="556"/>
      <c r="I132" s="557">
        <v>71.900000000000006</v>
      </c>
      <c r="J132" s="556">
        <v>15</v>
      </c>
      <c r="K132" s="557">
        <v>83.8</v>
      </c>
      <c r="L132" s="556">
        <v>56.8</v>
      </c>
      <c r="M132" s="557">
        <v>58.2</v>
      </c>
      <c r="N132" s="556">
        <v>64.900000000000006</v>
      </c>
      <c r="O132" s="557">
        <v>26.9</v>
      </c>
      <c r="P132" s="556">
        <v>1</v>
      </c>
      <c r="Q132" s="557">
        <v>119</v>
      </c>
      <c r="R132" s="556">
        <v>9.3000000000000007</v>
      </c>
      <c r="S132" s="557">
        <v>8.6</v>
      </c>
      <c r="T132" s="556">
        <v>17.399999999999999</v>
      </c>
      <c r="U132" s="557">
        <v>71.599999999999994</v>
      </c>
      <c r="V132" s="556">
        <v>10.199999999999999</v>
      </c>
      <c r="W132" s="557">
        <v>180.3</v>
      </c>
      <c r="X132" s="556">
        <v>27</v>
      </c>
      <c r="Y132" s="557">
        <v>64.400000000000006</v>
      </c>
      <c r="Z132" s="556"/>
      <c r="AA132" s="546">
        <v>23.5</v>
      </c>
      <c r="AB132" s="547">
        <v>14.8</v>
      </c>
      <c r="AC132" s="555">
        <v>88.2</v>
      </c>
      <c r="AD132" s="556">
        <v>1.8</v>
      </c>
      <c r="AE132" s="568">
        <v>110.65</v>
      </c>
      <c r="AF132" s="560">
        <v>13.02</v>
      </c>
      <c r="AG132" s="559">
        <v>117.59</v>
      </c>
      <c r="AH132" s="561">
        <v>4.58</v>
      </c>
      <c r="AI132" s="559">
        <v>138.09</v>
      </c>
      <c r="AJ132" s="561"/>
      <c r="AK132" s="559">
        <v>73.61</v>
      </c>
      <c r="AL132" s="561"/>
      <c r="AM132" s="559">
        <v>87.75</v>
      </c>
      <c r="AN132" s="561">
        <v>13.74</v>
      </c>
    </row>
    <row r="133" spans="1:40" x14ac:dyDescent="0.3">
      <c r="A133" s="553" t="s">
        <v>187</v>
      </c>
      <c r="B133" s="554" t="s">
        <v>188</v>
      </c>
      <c r="C133" s="555"/>
      <c r="D133" s="556"/>
      <c r="E133" s="557"/>
      <c r="F133" s="556"/>
      <c r="G133" s="557">
        <v>0.3</v>
      </c>
      <c r="H133" s="556"/>
      <c r="I133" s="557">
        <v>1</v>
      </c>
      <c r="J133" s="556"/>
      <c r="K133" s="557">
        <v>0.6</v>
      </c>
      <c r="L133" s="556"/>
      <c r="M133" s="557">
        <v>2.4</v>
      </c>
      <c r="N133" s="556"/>
      <c r="O133" s="557"/>
      <c r="P133" s="556"/>
      <c r="Q133" s="557">
        <v>0.4</v>
      </c>
      <c r="R133" s="556"/>
      <c r="S133" s="557">
        <v>1.3</v>
      </c>
      <c r="T133" s="556"/>
      <c r="U133" s="557">
        <v>69</v>
      </c>
      <c r="V133" s="556">
        <v>13</v>
      </c>
      <c r="W133" s="557"/>
      <c r="X133" s="556"/>
      <c r="Y133" s="557"/>
      <c r="Z133" s="556"/>
      <c r="AA133" s="546"/>
      <c r="AB133" s="547">
        <v>37.799999999999997</v>
      </c>
      <c r="AC133" s="555">
        <v>1</v>
      </c>
      <c r="AD133" s="556"/>
      <c r="AE133" s="568">
        <v>0.21</v>
      </c>
      <c r="AF133" s="560"/>
      <c r="AG133" s="559"/>
      <c r="AH133" s="561"/>
      <c r="AI133" s="559"/>
      <c r="AJ133" s="561"/>
      <c r="AK133" s="559"/>
      <c r="AL133" s="561"/>
      <c r="AM133" s="559">
        <v>0.1</v>
      </c>
      <c r="AN133" s="561"/>
    </row>
    <row r="134" spans="1:40" x14ac:dyDescent="0.3">
      <c r="A134" s="553" t="s">
        <v>549</v>
      </c>
      <c r="B134" s="554" t="s">
        <v>550</v>
      </c>
      <c r="C134" s="555"/>
      <c r="D134" s="556"/>
      <c r="E134" s="557"/>
      <c r="F134" s="556"/>
      <c r="G134" s="557"/>
      <c r="H134" s="556"/>
      <c r="I134" s="557"/>
      <c r="J134" s="556"/>
      <c r="K134" s="557"/>
      <c r="L134" s="556"/>
      <c r="M134" s="557"/>
      <c r="N134" s="556"/>
      <c r="O134" s="557"/>
      <c r="P134" s="556"/>
      <c r="Q134" s="557"/>
      <c r="R134" s="556"/>
      <c r="S134" s="557"/>
      <c r="T134" s="556"/>
      <c r="U134" s="557"/>
      <c r="V134" s="556"/>
      <c r="W134" s="557"/>
      <c r="X134" s="556"/>
      <c r="Y134" s="557"/>
      <c r="Z134" s="556"/>
      <c r="AA134" s="546"/>
      <c r="AB134" s="547"/>
      <c r="AC134" s="555"/>
      <c r="AD134" s="556"/>
      <c r="AE134" s="568"/>
      <c r="AF134" s="560"/>
      <c r="AG134" s="559"/>
      <c r="AH134" s="561"/>
      <c r="AI134" s="559"/>
      <c r="AJ134" s="561"/>
      <c r="AK134" s="559">
        <v>2.0099999999999998</v>
      </c>
      <c r="AL134" s="561"/>
      <c r="AM134" s="559">
        <v>1.2</v>
      </c>
      <c r="AN134" s="561"/>
    </row>
    <row r="135" spans="1:40" x14ac:dyDescent="0.3">
      <c r="A135" s="553" t="s">
        <v>189</v>
      </c>
      <c r="B135" s="554" t="s">
        <v>190</v>
      </c>
      <c r="C135" s="555"/>
      <c r="D135" s="556"/>
      <c r="E135" s="557"/>
      <c r="F135" s="556"/>
      <c r="G135" s="557"/>
      <c r="H135" s="556"/>
      <c r="I135" s="557"/>
      <c r="J135" s="556"/>
      <c r="K135" s="557"/>
      <c r="L135" s="556"/>
      <c r="M135" s="557"/>
      <c r="N135" s="556"/>
      <c r="O135" s="557"/>
      <c r="P135" s="556"/>
      <c r="Q135" s="557"/>
      <c r="R135" s="556"/>
      <c r="S135" s="557"/>
      <c r="T135" s="556"/>
      <c r="U135" s="557"/>
      <c r="V135" s="556"/>
      <c r="W135" s="557"/>
      <c r="X135" s="556"/>
      <c r="Y135" s="557"/>
      <c r="Z135" s="556"/>
      <c r="AA135" s="546"/>
      <c r="AB135" s="547"/>
      <c r="AC135" s="555"/>
      <c r="AD135" s="556"/>
      <c r="AE135" s="568">
        <v>1.55</v>
      </c>
      <c r="AF135" s="560"/>
      <c r="AG135" s="559">
        <v>0.63</v>
      </c>
      <c r="AH135" s="561"/>
      <c r="AI135" s="559"/>
      <c r="AJ135" s="561"/>
      <c r="AK135" s="559"/>
      <c r="AL135" s="561"/>
      <c r="AM135" s="559"/>
      <c r="AN135" s="561"/>
    </row>
    <row r="136" spans="1:40" x14ac:dyDescent="0.3">
      <c r="A136" s="553" t="s">
        <v>191</v>
      </c>
      <c r="B136" s="554" t="s">
        <v>192</v>
      </c>
      <c r="C136" s="555"/>
      <c r="D136" s="556"/>
      <c r="E136" s="557"/>
      <c r="F136" s="556"/>
      <c r="G136" s="557"/>
      <c r="H136" s="556"/>
      <c r="I136" s="557"/>
      <c r="J136" s="556"/>
      <c r="K136" s="557"/>
      <c r="L136" s="556"/>
      <c r="M136" s="557"/>
      <c r="N136" s="556"/>
      <c r="O136" s="557">
        <v>0.7</v>
      </c>
      <c r="P136" s="556"/>
      <c r="Q136" s="557"/>
      <c r="R136" s="556"/>
      <c r="S136" s="557"/>
      <c r="T136" s="556"/>
      <c r="U136" s="557"/>
      <c r="V136" s="556"/>
      <c r="W136" s="557"/>
      <c r="X136" s="556"/>
      <c r="Y136" s="557"/>
      <c r="Z136" s="556"/>
      <c r="AA136" s="546"/>
      <c r="AB136" s="547"/>
      <c r="AC136" s="555"/>
      <c r="AD136" s="556"/>
      <c r="AE136" s="568"/>
      <c r="AF136" s="560"/>
      <c r="AG136" s="559"/>
      <c r="AH136" s="561"/>
      <c r="AI136" s="559"/>
      <c r="AJ136" s="561"/>
      <c r="AK136" s="559"/>
      <c r="AL136" s="561"/>
      <c r="AM136" s="559"/>
      <c r="AN136" s="561"/>
    </row>
    <row r="137" spans="1:40" x14ac:dyDescent="0.3">
      <c r="A137" s="553" t="s">
        <v>193</v>
      </c>
      <c r="B137" s="554" t="s">
        <v>190</v>
      </c>
      <c r="C137" s="555"/>
      <c r="D137" s="556"/>
      <c r="E137" s="557"/>
      <c r="F137" s="556"/>
      <c r="G137" s="557">
        <v>0.6</v>
      </c>
      <c r="H137" s="556"/>
      <c r="I137" s="557">
        <v>51.3</v>
      </c>
      <c r="J137" s="556"/>
      <c r="K137" s="557">
        <v>0.4</v>
      </c>
      <c r="L137" s="556"/>
      <c r="M137" s="557">
        <v>0.7</v>
      </c>
      <c r="N137" s="556"/>
      <c r="O137" s="557"/>
      <c r="P137" s="556"/>
      <c r="Q137" s="557">
        <v>1.9</v>
      </c>
      <c r="R137" s="556"/>
      <c r="S137" s="557"/>
      <c r="T137" s="556"/>
      <c r="U137" s="557"/>
      <c r="V137" s="556"/>
      <c r="W137" s="557"/>
      <c r="X137" s="556"/>
      <c r="Y137" s="557"/>
      <c r="Z137" s="556"/>
      <c r="AA137" s="546"/>
      <c r="AB137" s="547"/>
      <c r="AC137" s="555"/>
      <c r="AD137" s="556"/>
      <c r="AE137" s="568"/>
      <c r="AF137" s="560"/>
      <c r="AG137" s="559"/>
      <c r="AH137" s="561"/>
      <c r="AI137" s="559">
        <v>4.6100000000000003</v>
      </c>
      <c r="AJ137" s="561"/>
      <c r="AK137" s="559"/>
      <c r="AL137" s="561"/>
      <c r="AM137" s="559"/>
      <c r="AN137" s="561"/>
    </row>
    <row r="138" spans="1:40" x14ac:dyDescent="0.3">
      <c r="A138" s="553" t="s">
        <v>452</v>
      </c>
      <c r="B138" s="554" t="s">
        <v>194</v>
      </c>
      <c r="C138" s="555"/>
      <c r="D138" s="556"/>
      <c r="E138" s="557"/>
      <c r="F138" s="556"/>
      <c r="G138" s="557"/>
      <c r="H138" s="556"/>
      <c r="I138" s="557"/>
      <c r="J138" s="556"/>
      <c r="K138" s="557">
        <v>0.7</v>
      </c>
      <c r="L138" s="556"/>
      <c r="M138" s="557">
        <v>0.3</v>
      </c>
      <c r="N138" s="556"/>
      <c r="O138" s="557">
        <v>0.1</v>
      </c>
      <c r="P138" s="556"/>
      <c r="Q138" s="557">
        <v>0.6</v>
      </c>
      <c r="R138" s="556"/>
      <c r="S138" s="557"/>
      <c r="T138" s="556"/>
      <c r="U138" s="557"/>
      <c r="V138" s="556"/>
      <c r="W138" s="557"/>
      <c r="X138" s="556"/>
      <c r="Y138" s="557"/>
      <c r="Z138" s="556"/>
      <c r="AA138" s="546"/>
      <c r="AB138" s="547"/>
      <c r="AC138" s="555"/>
      <c r="AD138" s="556"/>
      <c r="AE138" s="568"/>
      <c r="AF138" s="560"/>
      <c r="AG138" s="559"/>
      <c r="AH138" s="561"/>
      <c r="AI138" s="559"/>
      <c r="AJ138" s="561"/>
      <c r="AK138" s="559">
        <v>0.5</v>
      </c>
      <c r="AL138" s="561"/>
      <c r="AM138" s="559">
        <v>0.37</v>
      </c>
      <c r="AN138" s="561"/>
    </row>
    <row r="139" spans="1:40" x14ac:dyDescent="0.3">
      <c r="A139" s="553" t="s">
        <v>453</v>
      </c>
      <c r="B139" s="554" t="s">
        <v>195</v>
      </c>
      <c r="C139" s="555"/>
      <c r="D139" s="556"/>
      <c r="E139" s="557"/>
      <c r="F139" s="556"/>
      <c r="G139" s="557">
        <v>13.5</v>
      </c>
      <c r="H139" s="556"/>
      <c r="I139" s="557">
        <v>26.4</v>
      </c>
      <c r="J139" s="556"/>
      <c r="K139" s="557">
        <v>13</v>
      </c>
      <c r="L139" s="556"/>
      <c r="M139" s="557">
        <v>9.5</v>
      </c>
      <c r="N139" s="556"/>
      <c r="O139" s="557">
        <v>4.8</v>
      </c>
      <c r="P139" s="556"/>
      <c r="Q139" s="557">
        <v>17.5</v>
      </c>
      <c r="R139" s="556"/>
      <c r="S139" s="557">
        <v>9.4</v>
      </c>
      <c r="T139" s="556"/>
      <c r="U139" s="557">
        <v>2</v>
      </c>
      <c r="V139" s="556"/>
      <c r="W139" s="557">
        <v>1.2</v>
      </c>
      <c r="X139" s="556"/>
      <c r="Y139" s="557">
        <v>10.1</v>
      </c>
      <c r="Z139" s="556"/>
      <c r="AA139" s="546">
        <v>3.2</v>
      </c>
      <c r="AB139" s="547"/>
      <c r="AC139" s="555">
        <v>6.2</v>
      </c>
      <c r="AD139" s="556"/>
      <c r="AE139" s="568">
        <v>4.3099999999999996</v>
      </c>
      <c r="AF139" s="560"/>
      <c r="AG139" s="559">
        <v>7.93</v>
      </c>
      <c r="AH139" s="561"/>
      <c r="AI139" s="559">
        <v>2.56</v>
      </c>
      <c r="AJ139" s="561"/>
      <c r="AK139" s="559">
        <v>3.26</v>
      </c>
      <c r="AL139" s="561"/>
      <c r="AM139" s="559">
        <v>1.43</v>
      </c>
      <c r="AN139" s="561"/>
    </row>
    <row r="140" spans="1:40" x14ac:dyDescent="0.3">
      <c r="A140" s="553" t="s">
        <v>454</v>
      </c>
      <c r="B140" s="554" t="s">
        <v>196</v>
      </c>
      <c r="C140" s="555"/>
      <c r="D140" s="556"/>
      <c r="E140" s="557"/>
      <c r="F140" s="556"/>
      <c r="G140" s="557">
        <v>1.6</v>
      </c>
      <c r="H140" s="556"/>
      <c r="I140" s="557"/>
      <c r="J140" s="556"/>
      <c r="K140" s="557">
        <v>0.7</v>
      </c>
      <c r="L140" s="556"/>
      <c r="M140" s="557"/>
      <c r="N140" s="556"/>
      <c r="O140" s="557"/>
      <c r="P140" s="556"/>
      <c r="Q140" s="557">
        <v>1.5</v>
      </c>
      <c r="R140" s="556"/>
      <c r="S140" s="557"/>
      <c r="T140" s="556"/>
      <c r="U140" s="557"/>
      <c r="V140" s="556"/>
      <c r="W140" s="557"/>
      <c r="X140" s="556"/>
      <c r="Y140" s="557"/>
      <c r="Z140" s="556"/>
      <c r="AA140" s="546"/>
      <c r="AB140" s="547"/>
      <c r="AC140" s="555"/>
      <c r="AD140" s="556"/>
      <c r="AE140" s="568"/>
      <c r="AF140" s="560"/>
      <c r="AG140" s="559">
        <v>0.79</v>
      </c>
      <c r="AH140" s="561"/>
      <c r="AI140" s="559">
        <v>0.43</v>
      </c>
      <c r="AJ140" s="561"/>
      <c r="AK140" s="559">
        <v>0.44</v>
      </c>
      <c r="AL140" s="561"/>
      <c r="AM140" s="559">
        <v>0.36</v>
      </c>
      <c r="AN140" s="561"/>
    </row>
    <row r="141" spans="1:40" x14ac:dyDescent="0.3">
      <c r="A141" s="553" t="s">
        <v>197</v>
      </c>
      <c r="B141" s="554" t="s">
        <v>198</v>
      </c>
      <c r="C141" s="555"/>
      <c r="D141" s="556"/>
      <c r="E141" s="557"/>
      <c r="F141" s="556"/>
      <c r="G141" s="557"/>
      <c r="H141" s="556"/>
      <c r="I141" s="557"/>
      <c r="J141" s="556"/>
      <c r="K141" s="557"/>
      <c r="L141" s="556"/>
      <c r="M141" s="557"/>
      <c r="N141" s="556"/>
      <c r="O141" s="557"/>
      <c r="P141" s="556"/>
      <c r="Q141" s="557"/>
      <c r="R141" s="556"/>
      <c r="S141" s="557"/>
      <c r="T141" s="556"/>
      <c r="U141" s="557"/>
      <c r="V141" s="556"/>
      <c r="W141" s="557"/>
      <c r="X141" s="556"/>
      <c r="Y141" s="557"/>
      <c r="Z141" s="556"/>
      <c r="AA141" s="546"/>
      <c r="AB141" s="547"/>
      <c r="AC141" s="555"/>
      <c r="AD141" s="556"/>
      <c r="AE141" s="568">
        <v>0.15</v>
      </c>
      <c r="AF141" s="560"/>
      <c r="AG141" s="559">
        <v>0.1</v>
      </c>
      <c r="AH141" s="561"/>
      <c r="AI141" s="559"/>
      <c r="AJ141" s="561"/>
      <c r="AK141" s="559"/>
      <c r="AL141" s="561"/>
      <c r="AM141" s="559"/>
      <c r="AN141" s="561"/>
    </row>
    <row r="142" spans="1:40" x14ac:dyDescent="0.3">
      <c r="A142" s="606" t="s">
        <v>579</v>
      </c>
      <c r="B142" s="609" t="s">
        <v>580</v>
      </c>
      <c r="C142" s="555"/>
      <c r="D142" s="556"/>
      <c r="E142" s="557"/>
      <c r="F142" s="556"/>
      <c r="G142" s="557"/>
      <c r="H142" s="556"/>
      <c r="I142" s="557"/>
      <c r="J142" s="556"/>
      <c r="K142" s="557"/>
      <c r="L142" s="556"/>
      <c r="M142" s="557"/>
      <c r="N142" s="556"/>
      <c r="O142" s="557"/>
      <c r="P142" s="556"/>
      <c r="Q142" s="557"/>
      <c r="R142" s="556"/>
      <c r="S142" s="557"/>
      <c r="T142" s="556"/>
      <c r="U142" s="557"/>
      <c r="V142" s="556"/>
      <c r="W142" s="557"/>
      <c r="X142" s="556"/>
      <c r="Y142" s="557"/>
      <c r="Z142" s="556"/>
      <c r="AA142" s="546"/>
      <c r="AB142" s="547"/>
      <c r="AC142" s="555"/>
      <c r="AD142" s="556"/>
      <c r="AE142" s="568"/>
      <c r="AF142" s="560"/>
      <c r="AG142" s="559"/>
      <c r="AH142" s="561"/>
      <c r="AI142" s="559"/>
      <c r="AJ142" s="561"/>
      <c r="AK142" s="559"/>
      <c r="AL142" s="561"/>
      <c r="AM142" s="559">
        <v>0.3</v>
      </c>
      <c r="AN142" s="561"/>
    </row>
    <row r="143" spans="1:40" x14ac:dyDescent="0.3">
      <c r="A143" s="553" t="s">
        <v>455</v>
      </c>
      <c r="B143" s="554" t="s">
        <v>456</v>
      </c>
      <c r="C143" s="555"/>
      <c r="D143" s="556"/>
      <c r="E143" s="557"/>
      <c r="F143" s="556"/>
      <c r="G143" s="557"/>
      <c r="H143" s="556"/>
      <c r="I143" s="557"/>
      <c r="J143" s="556"/>
      <c r="K143" s="557"/>
      <c r="L143" s="556"/>
      <c r="M143" s="557"/>
      <c r="N143" s="556"/>
      <c r="O143" s="557"/>
      <c r="P143" s="556"/>
      <c r="Q143" s="557"/>
      <c r="R143" s="556"/>
      <c r="S143" s="557"/>
      <c r="T143" s="556"/>
      <c r="U143" s="557"/>
      <c r="V143" s="556"/>
      <c r="W143" s="557"/>
      <c r="X143" s="556"/>
      <c r="Y143" s="557"/>
      <c r="Z143" s="556"/>
      <c r="AA143" s="546"/>
      <c r="AB143" s="547"/>
      <c r="AC143" s="555"/>
      <c r="AD143" s="556"/>
      <c r="AE143" s="568"/>
      <c r="AF143" s="560"/>
      <c r="AG143" s="559"/>
      <c r="AH143" s="561"/>
      <c r="AI143" s="559">
        <v>0.05</v>
      </c>
      <c r="AJ143" s="561"/>
      <c r="AK143" s="559"/>
      <c r="AL143" s="561"/>
      <c r="AM143" s="559"/>
      <c r="AN143" s="561"/>
    </row>
    <row r="144" spans="1:40" x14ac:dyDescent="0.3">
      <c r="A144" s="553" t="s">
        <v>457</v>
      </c>
      <c r="B144" s="554" t="s">
        <v>77</v>
      </c>
      <c r="C144" s="555"/>
      <c r="D144" s="556"/>
      <c r="E144" s="557"/>
      <c r="F144" s="556"/>
      <c r="G144" s="557"/>
      <c r="H144" s="556"/>
      <c r="I144" s="557"/>
      <c r="J144" s="556"/>
      <c r="K144" s="557"/>
      <c r="L144" s="556"/>
      <c r="M144" s="557"/>
      <c r="N144" s="556"/>
      <c r="O144" s="557"/>
      <c r="P144" s="556"/>
      <c r="Q144" s="557"/>
      <c r="R144" s="556"/>
      <c r="S144" s="557"/>
      <c r="T144" s="556"/>
      <c r="U144" s="557"/>
      <c r="V144" s="556"/>
      <c r="W144" s="557"/>
      <c r="X144" s="556"/>
      <c r="Y144" s="557"/>
      <c r="Z144" s="556"/>
      <c r="AA144" s="546"/>
      <c r="AB144" s="547"/>
      <c r="AC144" s="555"/>
      <c r="AD144" s="556"/>
      <c r="AE144" s="568">
        <v>0.5</v>
      </c>
      <c r="AF144" s="560"/>
      <c r="AG144" s="559"/>
      <c r="AH144" s="561"/>
      <c r="AI144" s="559"/>
      <c r="AJ144" s="561"/>
      <c r="AK144" s="559"/>
      <c r="AL144" s="561"/>
      <c r="AM144" s="559">
        <v>0.08</v>
      </c>
      <c r="AN144" s="561"/>
    </row>
    <row r="145" spans="1:40" x14ac:dyDescent="0.3">
      <c r="A145" s="553" t="s">
        <v>199</v>
      </c>
      <c r="B145" s="572" t="s">
        <v>200</v>
      </c>
      <c r="C145" s="555"/>
      <c r="D145" s="556"/>
      <c r="E145" s="557"/>
      <c r="F145" s="556"/>
      <c r="G145" s="557">
        <v>1</v>
      </c>
      <c r="H145" s="556"/>
      <c r="I145" s="557"/>
      <c r="J145" s="556"/>
      <c r="K145" s="557">
        <v>10.4</v>
      </c>
      <c r="L145" s="556"/>
      <c r="M145" s="557"/>
      <c r="N145" s="556"/>
      <c r="O145" s="557"/>
      <c r="P145" s="556"/>
      <c r="Q145" s="557"/>
      <c r="R145" s="556"/>
      <c r="S145" s="557"/>
      <c r="T145" s="556"/>
      <c r="U145" s="557">
        <v>10</v>
      </c>
      <c r="V145" s="556"/>
      <c r="W145" s="557"/>
      <c r="X145" s="556"/>
      <c r="Y145" s="557"/>
      <c r="Z145" s="556"/>
      <c r="AA145" s="546"/>
      <c r="AB145" s="547"/>
      <c r="AC145" s="555"/>
      <c r="AD145" s="556"/>
      <c r="AE145" s="568"/>
      <c r="AF145" s="560"/>
      <c r="AG145" s="559"/>
      <c r="AH145" s="561"/>
      <c r="AI145" s="559"/>
      <c r="AJ145" s="561"/>
      <c r="AK145" s="559"/>
      <c r="AL145" s="561"/>
      <c r="AM145" s="559"/>
      <c r="AN145" s="561"/>
    </row>
    <row r="146" spans="1:40" x14ac:dyDescent="0.3">
      <c r="A146" s="553" t="s">
        <v>201</v>
      </c>
      <c r="B146" s="554" t="s">
        <v>202</v>
      </c>
      <c r="C146" s="555"/>
      <c r="D146" s="556"/>
      <c r="E146" s="557"/>
      <c r="F146" s="556"/>
      <c r="G146" s="557"/>
      <c r="H146" s="556"/>
      <c r="I146" s="557"/>
      <c r="J146" s="556"/>
      <c r="K146" s="557"/>
      <c r="L146" s="556"/>
      <c r="M146" s="557">
        <v>1.4</v>
      </c>
      <c r="N146" s="556"/>
      <c r="O146" s="557">
        <v>4.5999999999999996</v>
      </c>
      <c r="P146" s="556"/>
      <c r="Q146" s="557"/>
      <c r="R146" s="556"/>
      <c r="S146" s="557"/>
      <c r="T146" s="556"/>
      <c r="U146" s="557"/>
      <c r="V146" s="556"/>
      <c r="W146" s="557"/>
      <c r="X146" s="556"/>
      <c r="Y146" s="557"/>
      <c r="Z146" s="556"/>
      <c r="AA146" s="546"/>
      <c r="AB146" s="547"/>
      <c r="AC146" s="555"/>
      <c r="AD146" s="556"/>
      <c r="AE146" s="568"/>
      <c r="AF146" s="560"/>
      <c r="AG146" s="559"/>
      <c r="AH146" s="561"/>
      <c r="AI146" s="559"/>
      <c r="AJ146" s="561"/>
      <c r="AK146" s="559"/>
      <c r="AL146" s="561"/>
      <c r="AM146" s="559"/>
      <c r="AN146" s="561"/>
    </row>
    <row r="147" spans="1:40" x14ac:dyDescent="0.3">
      <c r="A147" s="553" t="s">
        <v>203</v>
      </c>
      <c r="B147" s="554" t="s">
        <v>202</v>
      </c>
      <c r="C147" s="555"/>
      <c r="D147" s="556"/>
      <c r="E147" s="557"/>
      <c r="F147" s="556"/>
      <c r="G147" s="557">
        <v>1.7</v>
      </c>
      <c r="H147" s="556"/>
      <c r="I147" s="557">
        <v>9.8000000000000007</v>
      </c>
      <c r="J147" s="556"/>
      <c r="K147" s="557">
        <v>3.2</v>
      </c>
      <c r="L147" s="556"/>
      <c r="M147" s="557">
        <v>2.7</v>
      </c>
      <c r="N147" s="556"/>
      <c r="O147" s="557">
        <v>3.3</v>
      </c>
      <c r="P147" s="556"/>
      <c r="Q147" s="557">
        <v>4.5999999999999996</v>
      </c>
      <c r="R147" s="556"/>
      <c r="S147" s="557">
        <v>1.5</v>
      </c>
      <c r="T147" s="556"/>
      <c r="U147" s="557">
        <v>0.5</v>
      </c>
      <c r="V147" s="556"/>
      <c r="W147" s="557">
        <v>2.6</v>
      </c>
      <c r="X147" s="556"/>
      <c r="Y147" s="557">
        <v>1.4</v>
      </c>
      <c r="Z147" s="556"/>
      <c r="AA147" s="546">
        <v>0.4</v>
      </c>
      <c r="AB147" s="547"/>
      <c r="AC147" s="555"/>
      <c r="AD147" s="556"/>
      <c r="AE147" s="568">
        <v>0.5</v>
      </c>
      <c r="AF147" s="560"/>
      <c r="AG147" s="559">
        <v>0.1</v>
      </c>
      <c r="AH147" s="561"/>
      <c r="AI147" s="559"/>
      <c r="AJ147" s="561"/>
      <c r="AK147" s="559"/>
      <c r="AL147" s="561"/>
      <c r="AM147" s="559"/>
      <c r="AN147" s="561"/>
    </row>
    <row r="148" spans="1:40" x14ac:dyDescent="0.3">
      <c r="A148" s="553" t="s">
        <v>204</v>
      </c>
      <c r="B148" s="554" t="s">
        <v>202</v>
      </c>
      <c r="C148" s="555"/>
      <c r="D148" s="556"/>
      <c r="E148" s="557"/>
      <c r="F148" s="556"/>
      <c r="G148" s="557"/>
      <c r="H148" s="556"/>
      <c r="I148" s="557"/>
      <c r="J148" s="556"/>
      <c r="K148" s="557"/>
      <c r="L148" s="556"/>
      <c r="M148" s="557"/>
      <c r="N148" s="556"/>
      <c r="O148" s="557"/>
      <c r="P148" s="556"/>
      <c r="Q148" s="557"/>
      <c r="R148" s="556"/>
      <c r="S148" s="557">
        <v>2.1</v>
      </c>
      <c r="T148" s="556"/>
      <c r="U148" s="557"/>
      <c r="V148" s="556"/>
      <c r="W148" s="557"/>
      <c r="X148" s="556"/>
      <c r="Y148" s="557"/>
      <c r="Z148" s="556"/>
      <c r="AA148" s="546"/>
      <c r="AB148" s="547"/>
      <c r="AC148" s="555"/>
      <c r="AD148" s="556"/>
      <c r="AE148" s="568"/>
      <c r="AF148" s="560"/>
      <c r="AG148" s="559"/>
      <c r="AH148" s="561"/>
      <c r="AI148" s="559"/>
      <c r="AJ148" s="561"/>
      <c r="AK148" s="559"/>
      <c r="AL148" s="561"/>
      <c r="AM148" s="559"/>
      <c r="AN148" s="561"/>
    </row>
    <row r="149" spans="1:40" x14ac:dyDescent="0.3">
      <c r="A149" s="553" t="s">
        <v>205</v>
      </c>
      <c r="B149" s="554" t="s">
        <v>202</v>
      </c>
      <c r="C149" s="555"/>
      <c r="D149" s="556"/>
      <c r="E149" s="557"/>
      <c r="F149" s="556"/>
      <c r="G149" s="557"/>
      <c r="H149" s="556"/>
      <c r="I149" s="557"/>
      <c r="J149" s="556"/>
      <c r="K149" s="557"/>
      <c r="L149" s="556"/>
      <c r="M149" s="557"/>
      <c r="N149" s="556"/>
      <c r="O149" s="557"/>
      <c r="P149" s="556"/>
      <c r="Q149" s="557">
        <v>8.9</v>
      </c>
      <c r="R149" s="556"/>
      <c r="S149" s="557"/>
      <c r="T149" s="556"/>
      <c r="U149" s="557">
        <v>1</v>
      </c>
      <c r="V149" s="556"/>
      <c r="W149" s="557"/>
      <c r="X149" s="556"/>
      <c r="Y149" s="557"/>
      <c r="Z149" s="556"/>
      <c r="AA149" s="546"/>
      <c r="AB149" s="547"/>
      <c r="AC149" s="555"/>
      <c r="AD149" s="556"/>
      <c r="AE149" s="568"/>
      <c r="AF149" s="560"/>
      <c r="AG149" s="559"/>
      <c r="AH149" s="561"/>
      <c r="AI149" s="559"/>
      <c r="AJ149" s="561"/>
      <c r="AK149" s="559"/>
      <c r="AL149" s="561"/>
      <c r="AM149" s="559"/>
      <c r="AN149" s="561"/>
    </row>
    <row r="150" spans="1:40" x14ac:dyDescent="0.3">
      <c r="A150" s="553" t="s">
        <v>206</v>
      </c>
      <c r="B150" s="554" t="s">
        <v>207</v>
      </c>
      <c r="C150" s="555"/>
      <c r="D150" s="556"/>
      <c r="E150" s="557"/>
      <c r="F150" s="556"/>
      <c r="G150" s="557"/>
      <c r="H150" s="556"/>
      <c r="I150" s="557"/>
      <c r="J150" s="556"/>
      <c r="K150" s="557"/>
      <c r="L150" s="556"/>
      <c r="M150" s="557"/>
      <c r="N150" s="556"/>
      <c r="O150" s="557"/>
      <c r="P150" s="556"/>
      <c r="Q150" s="557"/>
      <c r="R150" s="556"/>
      <c r="S150" s="557"/>
      <c r="T150" s="556"/>
      <c r="U150" s="557"/>
      <c r="V150" s="556"/>
      <c r="W150" s="557"/>
      <c r="X150" s="556"/>
      <c r="Y150" s="557">
        <v>0.02</v>
      </c>
      <c r="Z150" s="556"/>
      <c r="AA150" s="546"/>
      <c r="AB150" s="547"/>
      <c r="AC150" s="555">
        <v>0.84</v>
      </c>
      <c r="AD150" s="556"/>
      <c r="AE150" s="568">
        <v>0.26</v>
      </c>
      <c r="AF150" s="560"/>
      <c r="AG150" s="559"/>
      <c r="AH150" s="561"/>
      <c r="AI150" s="559"/>
      <c r="AJ150" s="561"/>
      <c r="AK150" s="559"/>
      <c r="AL150" s="561"/>
      <c r="AM150" s="559"/>
      <c r="AN150" s="561"/>
    </row>
    <row r="151" spans="1:40" x14ac:dyDescent="0.3">
      <c r="A151" s="553" t="s">
        <v>291</v>
      </c>
      <c r="B151" s="554" t="s">
        <v>292</v>
      </c>
      <c r="C151" s="555"/>
      <c r="D151" s="556"/>
      <c r="E151" s="557"/>
      <c r="F151" s="556"/>
      <c r="G151" s="557"/>
      <c r="H151" s="556"/>
      <c r="I151" s="557"/>
      <c r="J151" s="556"/>
      <c r="K151" s="557"/>
      <c r="L151" s="556"/>
      <c r="M151" s="557"/>
      <c r="N151" s="556"/>
      <c r="O151" s="557"/>
      <c r="P151" s="556"/>
      <c r="Q151" s="557"/>
      <c r="R151" s="556"/>
      <c r="S151" s="557"/>
      <c r="T151" s="556"/>
      <c r="U151" s="557"/>
      <c r="V151" s="556"/>
      <c r="W151" s="557"/>
      <c r="X151" s="556"/>
      <c r="Y151" s="557"/>
      <c r="Z151" s="556"/>
      <c r="AA151" s="546"/>
      <c r="AB151" s="547"/>
      <c r="AC151" s="555"/>
      <c r="AD151" s="556"/>
      <c r="AE151" s="568"/>
      <c r="AF151" s="560"/>
      <c r="AG151" s="559">
        <v>0.05</v>
      </c>
      <c r="AH151" s="561"/>
      <c r="AI151" s="559"/>
      <c r="AJ151" s="561"/>
      <c r="AK151" s="559"/>
      <c r="AL151" s="561"/>
      <c r="AM151" s="559"/>
      <c r="AN151" s="561"/>
    </row>
    <row r="152" spans="1:40" x14ac:dyDescent="0.3">
      <c r="A152" s="553" t="s">
        <v>458</v>
      </c>
      <c r="B152" s="554"/>
      <c r="C152" s="555"/>
      <c r="D152" s="556"/>
      <c r="E152" s="557"/>
      <c r="F152" s="556"/>
      <c r="G152" s="557"/>
      <c r="H152" s="556"/>
      <c r="I152" s="557"/>
      <c r="J152" s="556"/>
      <c r="K152" s="557"/>
      <c r="L152" s="556"/>
      <c r="M152" s="557"/>
      <c r="N152" s="556"/>
      <c r="O152" s="557"/>
      <c r="P152" s="556"/>
      <c r="Q152" s="557"/>
      <c r="R152" s="556"/>
      <c r="S152" s="557"/>
      <c r="T152" s="556"/>
      <c r="U152" s="557"/>
      <c r="V152" s="556"/>
      <c r="W152" s="557"/>
      <c r="X152" s="556"/>
      <c r="Y152" s="557"/>
      <c r="Z152" s="556"/>
      <c r="AA152" s="546"/>
      <c r="AB152" s="547"/>
      <c r="AC152" s="555"/>
      <c r="AD152" s="556"/>
      <c r="AE152" s="568"/>
      <c r="AF152" s="560"/>
      <c r="AG152" s="559"/>
      <c r="AH152" s="561"/>
      <c r="AI152" s="559">
        <v>5.5</v>
      </c>
      <c r="AJ152" s="561">
        <v>2.95</v>
      </c>
      <c r="AK152" s="559">
        <v>27.32</v>
      </c>
      <c r="AL152" s="561">
        <v>6.1</v>
      </c>
      <c r="AM152" s="559">
        <v>15.94</v>
      </c>
      <c r="AN152" s="561">
        <v>0.44</v>
      </c>
    </row>
    <row r="153" spans="1:40" x14ac:dyDescent="0.3">
      <c r="A153" s="553" t="s">
        <v>459</v>
      </c>
      <c r="B153" s="554"/>
      <c r="C153" s="555"/>
      <c r="D153" s="556"/>
      <c r="E153" s="557"/>
      <c r="F153" s="556"/>
      <c r="G153" s="557"/>
      <c r="H153" s="556"/>
      <c r="I153" s="557"/>
      <c r="J153" s="556"/>
      <c r="K153" s="557"/>
      <c r="L153" s="556"/>
      <c r="M153" s="557"/>
      <c r="N153" s="556"/>
      <c r="O153" s="557"/>
      <c r="P153" s="556"/>
      <c r="Q153" s="557"/>
      <c r="R153" s="556"/>
      <c r="S153" s="557"/>
      <c r="T153" s="556"/>
      <c r="U153" s="557"/>
      <c r="V153" s="556"/>
      <c r="W153" s="557"/>
      <c r="X153" s="556"/>
      <c r="Y153" s="557"/>
      <c r="Z153" s="556"/>
      <c r="AA153" s="546"/>
      <c r="AB153" s="547"/>
      <c r="AC153" s="555"/>
      <c r="AD153" s="556"/>
      <c r="AE153" s="568"/>
      <c r="AF153" s="560"/>
      <c r="AG153" s="559"/>
      <c r="AH153" s="561"/>
      <c r="AI153" s="559">
        <v>34.950000000000003</v>
      </c>
      <c r="AJ153" s="561">
        <v>5.25</v>
      </c>
      <c r="AK153" s="559">
        <v>22.98</v>
      </c>
      <c r="AL153" s="561">
        <v>74.849999999999994</v>
      </c>
      <c r="AM153" s="559">
        <v>17.2</v>
      </c>
      <c r="AN153" s="561">
        <v>7.2</v>
      </c>
    </row>
    <row r="154" spans="1:40" x14ac:dyDescent="0.3">
      <c r="A154" s="553" t="s">
        <v>460</v>
      </c>
      <c r="B154" s="554"/>
      <c r="C154" s="555"/>
      <c r="D154" s="556"/>
      <c r="E154" s="557"/>
      <c r="F154" s="556"/>
      <c r="G154" s="557"/>
      <c r="H154" s="556"/>
      <c r="I154" s="557"/>
      <c r="J154" s="556"/>
      <c r="K154" s="557"/>
      <c r="L154" s="556"/>
      <c r="M154" s="557"/>
      <c r="N154" s="556"/>
      <c r="O154" s="557"/>
      <c r="P154" s="556"/>
      <c r="Q154" s="557"/>
      <c r="R154" s="556"/>
      <c r="S154" s="557"/>
      <c r="T154" s="556"/>
      <c r="U154" s="557"/>
      <c r="V154" s="556"/>
      <c r="W154" s="557"/>
      <c r="X154" s="556"/>
      <c r="Y154" s="557"/>
      <c r="Z154" s="556"/>
      <c r="AA154" s="546"/>
      <c r="AB154" s="547"/>
      <c r="AC154" s="555"/>
      <c r="AD154" s="556"/>
      <c r="AE154" s="568"/>
      <c r="AF154" s="560"/>
      <c r="AG154" s="559"/>
      <c r="AH154" s="561"/>
      <c r="AI154" s="559">
        <v>1.7</v>
      </c>
      <c r="AJ154" s="561">
        <v>21.2</v>
      </c>
      <c r="AK154" s="559"/>
      <c r="AL154" s="561"/>
      <c r="AM154" s="559"/>
      <c r="AN154" s="561">
        <v>27.08</v>
      </c>
    </row>
    <row r="155" spans="1:40" x14ac:dyDescent="0.3">
      <c r="A155" s="553" t="s">
        <v>208</v>
      </c>
      <c r="B155" s="572" t="s">
        <v>209</v>
      </c>
      <c r="C155" s="553"/>
      <c r="D155" s="573"/>
      <c r="E155" s="574"/>
      <c r="F155" s="573"/>
      <c r="G155" s="574"/>
      <c r="H155" s="573"/>
      <c r="I155" s="574"/>
      <c r="J155" s="573"/>
      <c r="K155" s="574"/>
      <c r="L155" s="573"/>
      <c r="M155" s="574">
        <v>0.1</v>
      </c>
      <c r="N155" s="573"/>
      <c r="O155" s="574">
        <v>2.2999999999999998</v>
      </c>
      <c r="P155" s="573"/>
      <c r="Q155" s="574">
        <v>1</v>
      </c>
      <c r="R155" s="573"/>
      <c r="S155" s="574">
        <v>0.2</v>
      </c>
      <c r="T155" s="573"/>
      <c r="U155" s="574"/>
      <c r="V155" s="573"/>
      <c r="W155" s="574"/>
      <c r="X155" s="573"/>
      <c r="Y155" s="574"/>
      <c r="Z155" s="573"/>
      <c r="AA155" s="546"/>
      <c r="AB155" s="547"/>
      <c r="AC155" s="555"/>
      <c r="AD155" s="556"/>
      <c r="AE155" s="568"/>
      <c r="AF155" s="560"/>
      <c r="AG155" s="559"/>
      <c r="AH155" s="561"/>
      <c r="AI155" s="559"/>
      <c r="AJ155" s="561"/>
      <c r="AK155" s="559"/>
      <c r="AL155" s="561"/>
      <c r="AM155" s="559"/>
      <c r="AN155" s="561"/>
    </row>
    <row r="156" spans="1:40" x14ac:dyDescent="0.3">
      <c r="A156" s="575" t="s">
        <v>210</v>
      </c>
      <c r="B156" s="576"/>
      <c r="C156" s="575"/>
      <c r="D156" s="577"/>
      <c r="E156" s="578"/>
      <c r="F156" s="577"/>
      <c r="G156" s="578"/>
      <c r="H156" s="577"/>
      <c r="I156" s="578"/>
      <c r="J156" s="577"/>
      <c r="K156" s="578"/>
      <c r="L156" s="577"/>
      <c r="M156" s="578"/>
      <c r="N156" s="577"/>
      <c r="O156" s="578"/>
      <c r="P156" s="577"/>
      <c r="Q156" s="578"/>
      <c r="R156" s="577"/>
      <c r="S156" s="578"/>
      <c r="T156" s="577"/>
      <c r="U156" s="578"/>
      <c r="V156" s="577"/>
      <c r="W156" s="578"/>
      <c r="X156" s="577"/>
      <c r="Y156" s="578"/>
      <c r="Z156" s="577"/>
      <c r="AA156" s="546"/>
      <c r="AB156" s="547"/>
      <c r="AC156" s="555"/>
      <c r="AD156" s="556"/>
      <c r="AE156" s="579">
        <v>33.869999999999997</v>
      </c>
      <c r="AF156" s="580"/>
      <c r="AG156" s="581"/>
      <c r="AH156" s="582"/>
      <c r="AI156" s="581"/>
      <c r="AJ156" s="582"/>
      <c r="AK156" s="581"/>
      <c r="AL156" s="582"/>
      <c r="AM156" s="581"/>
      <c r="AN156" s="582"/>
    </row>
    <row r="157" spans="1:40" x14ac:dyDescent="0.3">
      <c r="A157" s="611" t="s">
        <v>581</v>
      </c>
      <c r="B157" s="576"/>
      <c r="C157" s="575"/>
      <c r="D157" s="577"/>
      <c r="E157" s="578"/>
      <c r="F157" s="577"/>
      <c r="G157" s="578"/>
      <c r="H157" s="577"/>
      <c r="I157" s="578"/>
      <c r="J157" s="577"/>
      <c r="K157" s="578"/>
      <c r="L157" s="577"/>
      <c r="M157" s="578"/>
      <c r="N157" s="577"/>
      <c r="O157" s="578"/>
      <c r="P157" s="577"/>
      <c r="Q157" s="578"/>
      <c r="R157" s="577"/>
      <c r="S157" s="578"/>
      <c r="T157" s="577"/>
      <c r="U157" s="578"/>
      <c r="V157" s="577"/>
      <c r="W157" s="578"/>
      <c r="X157" s="577"/>
      <c r="Y157" s="578"/>
      <c r="Z157" s="577"/>
      <c r="AA157" s="546"/>
      <c r="AB157" s="547"/>
      <c r="AC157" s="555"/>
      <c r="AD157" s="556"/>
      <c r="AE157" s="579">
        <v>203.51</v>
      </c>
      <c r="AF157" s="580">
        <v>7.13</v>
      </c>
      <c r="AG157" s="581">
        <v>30.3</v>
      </c>
      <c r="AH157" s="582">
        <v>158.91999999999999</v>
      </c>
      <c r="AI157" s="581"/>
      <c r="AJ157" s="582">
        <v>13.61</v>
      </c>
      <c r="AK157" s="581">
        <v>2.57</v>
      </c>
      <c r="AL157" s="582">
        <v>3.6</v>
      </c>
      <c r="AM157" s="581">
        <v>9.9499999999999993</v>
      </c>
      <c r="AN157" s="582">
        <v>1.3</v>
      </c>
    </row>
    <row r="158" spans="1:40" x14ac:dyDescent="0.3">
      <c r="A158" s="575" t="s">
        <v>555</v>
      </c>
      <c r="B158" s="576"/>
      <c r="C158" s="575"/>
      <c r="D158" s="577"/>
      <c r="E158" s="578"/>
      <c r="F158" s="577"/>
      <c r="G158" s="578"/>
      <c r="H158" s="577"/>
      <c r="I158" s="578"/>
      <c r="J158" s="577"/>
      <c r="K158" s="578"/>
      <c r="L158" s="577"/>
      <c r="M158" s="578"/>
      <c r="N158" s="577"/>
      <c r="O158" s="578"/>
      <c r="P158" s="577"/>
      <c r="Q158" s="578"/>
      <c r="R158" s="577"/>
      <c r="S158" s="578"/>
      <c r="T158" s="577"/>
      <c r="U158" s="578"/>
      <c r="V158" s="577"/>
      <c r="W158" s="578"/>
      <c r="X158" s="577"/>
      <c r="Y158" s="578"/>
      <c r="Z158" s="577"/>
      <c r="AA158" s="546"/>
      <c r="AB158" s="547"/>
      <c r="AC158" s="555"/>
      <c r="AD158" s="556"/>
      <c r="AE158" s="579">
        <v>57.2</v>
      </c>
      <c r="AF158" s="580">
        <v>10.76</v>
      </c>
      <c r="AG158" s="581"/>
      <c r="AH158" s="582">
        <v>11.86</v>
      </c>
      <c r="AI158" s="581"/>
      <c r="AJ158" s="582"/>
      <c r="AK158" s="581"/>
      <c r="AL158" s="582"/>
      <c r="AM158" s="581"/>
      <c r="AN158" s="582">
        <v>39.630000000000003</v>
      </c>
    </row>
    <row r="159" spans="1:40" x14ac:dyDescent="0.3">
      <c r="A159" s="575" t="s">
        <v>556</v>
      </c>
      <c r="B159" s="576"/>
      <c r="C159" s="575"/>
      <c r="D159" s="577"/>
      <c r="E159" s="578"/>
      <c r="F159" s="577"/>
      <c r="G159" s="578"/>
      <c r="H159" s="577"/>
      <c r="I159" s="578"/>
      <c r="J159" s="577"/>
      <c r="K159" s="578"/>
      <c r="L159" s="577"/>
      <c r="M159" s="578"/>
      <c r="N159" s="577"/>
      <c r="O159" s="578"/>
      <c r="P159" s="577"/>
      <c r="Q159" s="578"/>
      <c r="R159" s="577"/>
      <c r="S159" s="578"/>
      <c r="T159" s="577"/>
      <c r="U159" s="578"/>
      <c r="V159" s="577"/>
      <c r="W159" s="578"/>
      <c r="X159" s="577"/>
      <c r="Y159" s="578"/>
      <c r="Z159" s="577"/>
      <c r="AA159" s="546"/>
      <c r="AB159" s="547"/>
      <c r="AC159" s="555"/>
      <c r="AD159" s="556"/>
      <c r="AE159" s="579">
        <v>46.7</v>
      </c>
      <c r="AF159" s="580">
        <v>1033.44</v>
      </c>
      <c r="AG159" s="581"/>
      <c r="AH159" s="582">
        <v>277.5</v>
      </c>
      <c r="AI159" s="581">
        <v>10.1</v>
      </c>
      <c r="AJ159" s="582"/>
      <c r="AK159" s="581">
        <v>1</v>
      </c>
      <c r="AL159" s="582">
        <v>20.75</v>
      </c>
      <c r="AM159" s="581"/>
      <c r="AN159" s="582">
        <v>2</v>
      </c>
    </row>
    <row r="160" spans="1:40" ht="14.4" thickBot="1" x14ac:dyDescent="0.35">
      <c r="A160" s="583" t="s">
        <v>211</v>
      </c>
      <c r="B160" s="584"/>
      <c r="C160" s="585">
        <v>2830</v>
      </c>
      <c r="D160" s="586">
        <v>1606.7</v>
      </c>
      <c r="E160" s="587">
        <v>3039.9</v>
      </c>
      <c r="F160" s="586">
        <v>994.2</v>
      </c>
      <c r="G160" s="587">
        <v>1537.9</v>
      </c>
      <c r="H160" s="586">
        <v>909.2</v>
      </c>
      <c r="I160" s="587">
        <v>2117.8000000000002</v>
      </c>
      <c r="J160" s="586">
        <v>1043.2</v>
      </c>
      <c r="K160" s="587">
        <v>2817.2</v>
      </c>
      <c r="L160" s="586">
        <v>1076.0999999999999</v>
      </c>
      <c r="M160" s="587">
        <v>1130.0999999999999</v>
      </c>
      <c r="N160" s="586">
        <v>2934</v>
      </c>
      <c r="O160" s="587">
        <v>6279.8</v>
      </c>
      <c r="P160" s="586">
        <v>139.4</v>
      </c>
      <c r="Q160" s="587">
        <v>2841.9</v>
      </c>
      <c r="R160" s="586">
        <v>6482.6</v>
      </c>
      <c r="S160" s="587">
        <v>2673.6</v>
      </c>
      <c r="T160" s="586">
        <v>959.5</v>
      </c>
      <c r="U160" s="587">
        <v>1969.6</v>
      </c>
      <c r="V160" s="586">
        <v>707.6</v>
      </c>
      <c r="W160" s="587">
        <v>1394.9</v>
      </c>
      <c r="X160" s="586">
        <v>4293.2</v>
      </c>
      <c r="Y160" s="587">
        <v>308.89999999999998</v>
      </c>
      <c r="Z160" s="586">
        <v>276.60000000000002</v>
      </c>
      <c r="AA160" s="546">
        <v>193.2</v>
      </c>
      <c r="AB160" s="547">
        <v>6</v>
      </c>
      <c r="AC160" s="555">
        <v>113.4</v>
      </c>
      <c r="AD160" s="556">
        <v>5541.9</v>
      </c>
      <c r="AE160" s="579"/>
      <c r="AF160" s="580"/>
      <c r="AG160" s="581"/>
      <c r="AH160" s="582"/>
      <c r="AI160" s="581"/>
      <c r="AJ160" s="582">
        <v>34</v>
      </c>
      <c r="AK160" s="581"/>
      <c r="AL160" s="582">
        <v>5.67</v>
      </c>
      <c r="AM160" s="581"/>
      <c r="AN160" s="582">
        <v>3.05</v>
      </c>
    </row>
    <row r="161" spans="1:40" ht="14.4" thickBot="1" x14ac:dyDescent="0.35">
      <c r="A161" s="756" t="s">
        <v>1</v>
      </c>
      <c r="B161" s="757"/>
      <c r="C161" s="593">
        <f t="shared" ref="C161:AJ161" si="0">SUM(C6:C160)</f>
        <v>35600.1</v>
      </c>
      <c r="D161" s="589">
        <f t="shared" si="0"/>
        <v>50979.3</v>
      </c>
      <c r="E161" s="588">
        <f t="shared" si="0"/>
        <v>39606.900000000009</v>
      </c>
      <c r="F161" s="589">
        <f t="shared" si="0"/>
        <v>68662.400000000009</v>
      </c>
      <c r="G161" s="588">
        <f t="shared" si="0"/>
        <v>44334.400000000001</v>
      </c>
      <c r="H161" s="589">
        <f t="shared" si="0"/>
        <v>58015.9</v>
      </c>
      <c r="I161" s="588">
        <f t="shared" si="0"/>
        <v>44175.700000000019</v>
      </c>
      <c r="J161" s="589">
        <f t="shared" si="0"/>
        <v>50679.299999999996</v>
      </c>
      <c r="K161" s="588">
        <f t="shared" si="0"/>
        <v>46219.899999999987</v>
      </c>
      <c r="L161" s="589">
        <f t="shared" si="0"/>
        <v>41869</v>
      </c>
      <c r="M161" s="588">
        <f t="shared" si="0"/>
        <v>56743.699999999983</v>
      </c>
      <c r="N161" s="589">
        <f t="shared" si="0"/>
        <v>62752.6</v>
      </c>
      <c r="O161" s="588">
        <f t="shared" si="0"/>
        <v>67579.499999999971</v>
      </c>
      <c r="P161" s="589">
        <f t="shared" si="0"/>
        <v>63060.600000000006</v>
      </c>
      <c r="Q161" s="588">
        <f t="shared" si="0"/>
        <v>73306.200000000012</v>
      </c>
      <c r="R161" s="589">
        <f t="shared" si="0"/>
        <v>60477.4</v>
      </c>
      <c r="S161" s="588">
        <f t="shared" si="0"/>
        <v>69483.000000000015</v>
      </c>
      <c r="T161" s="589">
        <f t="shared" si="0"/>
        <v>52521.600000000006</v>
      </c>
      <c r="U161" s="588">
        <f t="shared" si="0"/>
        <v>54548.375</v>
      </c>
      <c r="V161" s="589">
        <f t="shared" si="0"/>
        <v>60964.6</v>
      </c>
      <c r="W161" s="588">
        <f t="shared" si="0"/>
        <v>30545.8</v>
      </c>
      <c r="X161" s="589">
        <f t="shared" si="0"/>
        <v>75569.2</v>
      </c>
      <c r="Y161" s="588">
        <f t="shared" si="0"/>
        <v>27425.770000000008</v>
      </c>
      <c r="Z161" s="589">
        <f t="shared" si="0"/>
        <v>62042.5</v>
      </c>
      <c r="AA161" s="588">
        <f t="shared" si="0"/>
        <v>20240.240000000002</v>
      </c>
      <c r="AB161" s="590">
        <f t="shared" si="0"/>
        <v>71719.060000000012</v>
      </c>
      <c r="AC161" s="588">
        <f t="shared" si="0"/>
        <v>20396.370000000003</v>
      </c>
      <c r="AD161" s="591">
        <f t="shared" si="0"/>
        <v>79522.799999999988</v>
      </c>
      <c r="AE161" s="616">
        <f t="shared" si="0"/>
        <v>17150.430000000008</v>
      </c>
      <c r="AF161" s="592">
        <f t="shared" si="0"/>
        <v>86416.840000000011</v>
      </c>
      <c r="AG161" s="616">
        <f t="shared" si="0"/>
        <v>6608.9600000000009</v>
      </c>
      <c r="AH161" s="592">
        <f t="shared" si="0"/>
        <v>88731.23</v>
      </c>
      <c r="AI161" s="616">
        <f t="shared" si="0"/>
        <v>4528.7400000000007</v>
      </c>
      <c r="AJ161" s="592">
        <f t="shared" si="0"/>
        <v>94437.84</v>
      </c>
      <c r="AK161" s="616">
        <f t="shared" ref="AK161:AL161" si="1">SUM(AK6:AK160)</f>
        <v>3010.86</v>
      </c>
      <c r="AL161" s="592">
        <f t="shared" si="1"/>
        <v>87569.61000000003</v>
      </c>
      <c r="AM161" s="616">
        <f>SUM(AM6:AM160)</f>
        <v>2420.9799999999991</v>
      </c>
      <c r="AN161" s="592">
        <f>SUM(AN6:AN160)</f>
        <v>96043.23000000001</v>
      </c>
    </row>
    <row r="162" spans="1:40" ht="14.4" thickBot="1" x14ac:dyDescent="0.35">
      <c r="A162" s="758"/>
      <c r="B162" s="759"/>
      <c r="C162" s="760">
        <v>86579.4</v>
      </c>
      <c r="D162" s="761"/>
      <c r="E162" s="760">
        <v>108269.3</v>
      </c>
      <c r="F162" s="761"/>
      <c r="G162" s="760">
        <v>102350.3</v>
      </c>
      <c r="H162" s="761"/>
      <c r="I162" s="760">
        <v>94855</v>
      </c>
      <c r="J162" s="761"/>
      <c r="K162" s="760">
        <v>88088.9</v>
      </c>
      <c r="L162" s="761"/>
      <c r="M162" s="760">
        <v>119496.3</v>
      </c>
      <c r="N162" s="761"/>
      <c r="O162" s="760">
        <v>130640.1</v>
      </c>
      <c r="P162" s="761"/>
      <c r="Q162" s="760">
        <v>133783.6</v>
      </c>
      <c r="R162" s="761"/>
      <c r="S162" s="760">
        <v>122004.6</v>
      </c>
      <c r="T162" s="761"/>
      <c r="U162" s="760">
        <v>115513</v>
      </c>
      <c r="V162" s="761"/>
      <c r="W162" s="760">
        <v>106115</v>
      </c>
      <c r="X162" s="761"/>
      <c r="Y162" s="760">
        <v>89468.3</v>
      </c>
      <c r="Z162" s="761"/>
      <c r="AA162" s="760">
        <v>91959.3</v>
      </c>
      <c r="AB162" s="761"/>
      <c r="AC162" s="760">
        <v>99919.2</v>
      </c>
      <c r="AD162" s="761"/>
      <c r="AE162" s="760">
        <v>103567.27</v>
      </c>
      <c r="AF162" s="761"/>
      <c r="AG162" s="760">
        <v>95340.19</v>
      </c>
      <c r="AH162" s="761"/>
      <c r="AI162" s="760">
        <v>98966.58</v>
      </c>
      <c r="AJ162" s="761"/>
      <c r="AK162" s="760">
        <v>90580.47</v>
      </c>
      <c r="AL162" s="761"/>
      <c r="AM162" s="760">
        <v>98464.21</v>
      </c>
      <c r="AN162" s="761"/>
    </row>
    <row r="163" spans="1:40" x14ac:dyDescent="0.3">
      <c r="A163" s="15" t="s">
        <v>284</v>
      </c>
      <c r="C163" s="16" t="s">
        <v>212</v>
      </c>
      <c r="D163" s="11" t="s">
        <v>213</v>
      </c>
      <c r="F163" s="16" t="s">
        <v>214</v>
      </c>
      <c r="G163" s="11" t="s">
        <v>215</v>
      </c>
    </row>
    <row r="164" spans="1:40" x14ac:dyDescent="0.3">
      <c r="A164" s="148"/>
      <c r="B164" s="11"/>
      <c r="C164" s="16"/>
      <c r="D164" s="11"/>
      <c r="E164" s="16"/>
      <c r="F164" s="11"/>
    </row>
    <row r="165" spans="1:40" x14ac:dyDescent="0.3">
      <c r="A165" s="148"/>
    </row>
  </sheetData>
  <mergeCells count="42">
    <mergeCell ref="AM4:AN4"/>
    <mergeCell ref="AM162:AN162"/>
    <mergeCell ref="C2:AN2"/>
    <mergeCell ref="C3:AN3"/>
    <mergeCell ref="AK162:AL162"/>
    <mergeCell ref="AA162:AB162"/>
    <mergeCell ref="AC162:AD162"/>
    <mergeCell ref="AE162:AF162"/>
    <mergeCell ref="AG162:AH162"/>
    <mergeCell ref="AI162:AJ162"/>
    <mergeCell ref="Q162:R162"/>
    <mergeCell ref="S162:T162"/>
    <mergeCell ref="U162:V162"/>
    <mergeCell ref="W162:X162"/>
    <mergeCell ref="Y162:Z162"/>
    <mergeCell ref="K4:L4"/>
    <mergeCell ref="G162:H162"/>
    <mergeCell ref="I162:J162"/>
    <mergeCell ref="K162:L162"/>
    <mergeCell ref="M162:N162"/>
    <mergeCell ref="O162:P162"/>
    <mergeCell ref="E4:F4"/>
    <mergeCell ref="G4:H4"/>
    <mergeCell ref="I4:J4"/>
    <mergeCell ref="M4:N4"/>
    <mergeCell ref="O4:P4"/>
    <mergeCell ref="A161:B162"/>
    <mergeCell ref="C162:D162"/>
    <mergeCell ref="E162:F162"/>
    <mergeCell ref="AK4:AL4"/>
    <mergeCell ref="AI4:AJ4"/>
    <mergeCell ref="AE4:AF4"/>
    <mergeCell ref="Y4:Z4"/>
    <mergeCell ref="AA4:AB4"/>
    <mergeCell ref="AG4:AH4"/>
    <mergeCell ref="AC4:AD4"/>
    <mergeCell ref="Q4:R4"/>
    <mergeCell ref="S4:T4"/>
    <mergeCell ref="U4:V4"/>
    <mergeCell ref="W4:X4"/>
    <mergeCell ref="A2:B4"/>
    <mergeCell ref="C4:D4"/>
  </mergeCells>
  <pageMargins left="0.74803149606299213" right="0.74803149606299213" top="0.98425196850393704" bottom="0.98425196850393704" header="0" footer="0"/>
  <pageSetup paperSize="14" scale="3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5"/>
  <sheetViews>
    <sheetView showGridLines="0" topLeftCell="A43" workbookViewId="0"/>
  </sheetViews>
  <sheetFormatPr baseColWidth="10" defaultColWidth="11.44140625" defaultRowHeight="13.8" x14ac:dyDescent="0.3"/>
  <cols>
    <col min="1" max="1" width="16.6640625" style="10" customWidth="1"/>
    <col min="2" max="2" width="9.88671875" style="10" customWidth="1"/>
    <col min="3" max="3" width="10.6640625" style="10" customWidth="1"/>
    <col min="4" max="5" width="12.109375" style="10" customWidth="1"/>
    <col min="6" max="6" width="9.33203125" style="10" customWidth="1"/>
    <col min="7" max="7" width="8.44140625" style="10" customWidth="1"/>
    <col min="8" max="8" width="13.44140625" style="10" bestFit="1" customWidth="1"/>
    <col min="9" max="9" width="15.44140625" style="10" customWidth="1"/>
    <col min="10" max="10" width="12.88671875" style="10" bestFit="1" customWidth="1"/>
    <col min="11" max="16384" width="11.44140625" style="10"/>
  </cols>
  <sheetData>
    <row r="1" spans="1:10" ht="14.4" thickBot="1" x14ac:dyDescent="0.35">
      <c r="E1" s="17"/>
      <c r="F1" s="17"/>
      <c r="G1" s="17"/>
      <c r="H1" s="17"/>
      <c r="I1" s="17"/>
      <c r="J1" s="17"/>
    </row>
    <row r="2" spans="1:10" ht="21" customHeight="1" thickBot="1" x14ac:dyDescent="0.35">
      <c r="A2" s="792" t="s">
        <v>298</v>
      </c>
      <c r="B2" s="793"/>
      <c r="C2" s="793"/>
      <c r="D2" s="794"/>
      <c r="E2" s="18"/>
      <c r="F2" s="18"/>
      <c r="G2" s="18"/>
      <c r="H2" s="18"/>
      <c r="I2" s="18"/>
      <c r="J2" s="18"/>
    </row>
    <row r="3" spans="1:10" x14ac:dyDescent="0.3">
      <c r="A3" s="795" t="s">
        <v>15</v>
      </c>
      <c r="B3" s="797" t="s">
        <v>216</v>
      </c>
      <c r="C3" s="799" t="s">
        <v>217</v>
      </c>
      <c r="D3" s="801" t="s">
        <v>218</v>
      </c>
      <c r="E3" s="790"/>
      <c r="F3" s="791"/>
      <c r="G3" s="791"/>
      <c r="H3" s="17"/>
      <c r="I3" s="17"/>
      <c r="J3" s="17"/>
    </row>
    <row r="4" spans="1:10" ht="14.4" thickBot="1" x14ac:dyDescent="0.35">
      <c r="A4" s="796"/>
      <c r="B4" s="798"/>
      <c r="C4" s="800"/>
      <c r="D4" s="802"/>
      <c r="E4" s="19"/>
      <c r="F4" s="19"/>
      <c r="G4" s="20"/>
    </row>
    <row r="5" spans="1:10" x14ac:dyDescent="0.3">
      <c r="A5" s="31" t="s">
        <v>296</v>
      </c>
      <c r="B5" s="32">
        <v>0</v>
      </c>
      <c r="C5" s="33">
        <v>0</v>
      </c>
      <c r="D5" s="59">
        <v>0</v>
      </c>
      <c r="E5" s="21"/>
      <c r="F5" s="21"/>
      <c r="G5" s="22"/>
    </row>
    <row r="6" spans="1:10" x14ac:dyDescent="0.3">
      <c r="A6" s="34" t="s">
        <v>220</v>
      </c>
      <c r="B6" s="35">
        <v>21.9</v>
      </c>
      <c r="C6" s="36">
        <v>0</v>
      </c>
      <c r="D6" s="60">
        <v>21.9</v>
      </c>
      <c r="E6" s="23"/>
      <c r="F6" s="23"/>
      <c r="G6" s="23"/>
    </row>
    <row r="7" spans="1:10" x14ac:dyDescent="0.3">
      <c r="A7" s="34" t="s">
        <v>221</v>
      </c>
      <c r="B7" s="35">
        <v>75</v>
      </c>
      <c r="C7" s="36">
        <v>0</v>
      </c>
      <c r="D7" s="60">
        <v>75</v>
      </c>
      <c r="E7" s="23"/>
      <c r="F7" s="23"/>
      <c r="G7" s="23"/>
    </row>
    <row r="8" spans="1:10" x14ac:dyDescent="0.3">
      <c r="A8" s="34" t="s">
        <v>222</v>
      </c>
      <c r="B8" s="35">
        <v>154</v>
      </c>
      <c r="C8" s="36">
        <v>0</v>
      </c>
      <c r="D8" s="60">
        <v>154</v>
      </c>
      <c r="E8" s="23"/>
      <c r="F8" s="23"/>
      <c r="G8" s="23"/>
    </row>
    <row r="9" spans="1:10" x14ac:dyDescent="0.3">
      <c r="A9" s="34" t="s">
        <v>223</v>
      </c>
      <c r="B9" s="35">
        <v>78.3</v>
      </c>
      <c r="C9" s="36">
        <v>18.2</v>
      </c>
      <c r="D9" s="60">
        <v>96.5</v>
      </c>
      <c r="E9" s="23"/>
      <c r="F9" s="23"/>
      <c r="G9" s="23"/>
    </row>
    <row r="10" spans="1:10" x14ac:dyDescent="0.3">
      <c r="A10" s="34" t="s">
        <v>224</v>
      </c>
      <c r="B10" s="35">
        <v>602.20000000000005</v>
      </c>
      <c r="C10" s="36">
        <v>1046.5</v>
      </c>
      <c r="D10" s="60">
        <v>1648.7</v>
      </c>
      <c r="E10" s="24"/>
      <c r="F10" s="23"/>
      <c r="G10" s="23"/>
    </row>
    <row r="11" spans="1:10" x14ac:dyDescent="0.3">
      <c r="A11" s="34" t="s">
        <v>225</v>
      </c>
      <c r="B11" s="35">
        <v>651.4</v>
      </c>
      <c r="C11" s="36">
        <v>0</v>
      </c>
      <c r="D11" s="60">
        <v>651.4</v>
      </c>
      <c r="E11" s="23"/>
      <c r="F11" s="23"/>
      <c r="G11" s="23"/>
    </row>
    <row r="12" spans="1:10" x14ac:dyDescent="0.3">
      <c r="A12" s="34" t="s">
        <v>226</v>
      </c>
      <c r="B12" s="35">
        <v>1798.2</v>
      </c>
      <c r="C12" s="36">
        <v>2563.1999999999998</v>
      </c>
      <c r="D12" s="60">
        <v>4361.3999999999996</v>
      </c>
      <c r="E12" s="23"/>
      <c r="F12" s="23"/>
      <c r="G12" s="23"/>
    </row>
    <row r="13" spans="1:10" x14ac:dyDescent="0.3">
      <c r="A13" s="34" t="s">
        <v>227</v>
      </c>
      <c r="B13" s="35">
        <v>7255</v>
      </c>
      <c r="C13" s="36">
        <v>5773.4</v>
      </c>
      <c r="D13" s="60">
        <v>13028.4</v>
      </c>
      <c r="E13" s="23"/>
      <c r="F13" s="23"/>
      <c r="G13" s="23"/>
    </row>
    <row r="14" spans="1:10" x14ac:dyDescent="0.3">
      <c r="A14" s="34" t="s">
        <v>228</v>
      </c>
      <c r="B14" s="35">
        <v>8261.1</v>
      </c>
      <c r="C14" s="36">
        <v>33231.199999999997</v>
      </c>
      <c r="D14" s="60">
        <v>41492.300000000003</v>
      </c>
      <c r="E14" s="23"/>
      <c r="F14" s="23"/>
      <c r="G14" s="23"/>
    </row>
    <row r="15" spans="1:10" x14ac:dyDescent="0.3">
      <c r="A15" s="34" t="s">
        <v>229</v>
      </c>
      <c r="B15" s="35">
        <v>5545.8</v>
      </c>
      <c r="C15" s="36">
        <v>5100.8</v>
      </c>
      <c r="D15" s="60">
        <v>10646.6</v>
      </c>
      <c r="E15" s="23"/>
      <c r="F15" s="23"/>
      <c r="G15" s="23"/>
    </row>
    <row r="16" spans="1:10" x14ac:dyDescent="0.3">
      <c r="A16" s="34" t="s">
        <v>297</v>
      </c>
      <c r="B16" s="37">
        <v>0</v>
      </c>
      <c r="C16" s="38">
        <v>0</v>
      </c>
      <c r="D16" s="60">
        <v>0</v>
      </c>
      <c r="E16" s="21"/>
      <c r="F16" s="21"/>
      <c r="G16" s="23"/>
    </row>
    <row r="17" spans="1:11" x14ac:dyDescent="0.3">
      <c r="A17" s="34" t="s">
        <v>231</v>
      </c>
      <c r="B17" s="39">
        <v>9489.6</v>
      </c>
      <c r="C17" s="36">
        <v>3246</v>
      </c>
      <c r="D17" s="60">
        <v>12735.6</v>
      </c>
      <c r="E17" s="25"/>
      <c r="F17" s="25"/>
      <c r="G17" s="23"/>
    </row>
    <row r="18" spans="1:11" x14ac:dyDescent="0.3">
      <c r="A18" s="34" t="s">
        <v>232</v>
      </c>
      <c r="B18" s="39">
        <v>1657.6</v>
      </c>
      <c r="C18" s="36">
        <v>0</v>
      </c>
      <c r="D18" s="60">
        <v>1657.6</v>
      </c>
      <c r="E18" s="23"/>
      <c r="F18" s="23"/>
      <c r="G18" s="23"/>
    </row>
    <row r="19" spans="1:11" ht="14.4" thickBot="1" x14ac:dyDescent="0.35">
      <c r="A19" s="40" t="s">
        <v>233</v>
      </c>
      <c r="B19" s="39">
        <v>10</v>
      </c>
      <c r="C19" s="41">
        <v>0</v>
      </c>
      <c r="D19" s="60">
        <v>10</v>
      </c>
      <c r="E19" s="23"/>
      <c r="F19" s="23"/>
      <c r="G19" s="23"/>
    </row>
    <row r="20" spans="1:11" ht="14.4" thickBot="1" x14ac:dyDescent="0.35">
      <c r="A20" s="421" t="s">
        <v>1</v>
      </c>
      <c r="B20" s="56">
        <v>35600.1</v>
      </c>
      <c r="C20" s="57">
        <v>50979.3</v>
      </c>
      <c r="D20" s="58">
        <v>86579.4</v>
      </c>
      <c r="E20" s="26"/>
      <c r="F20" s="27"/>
      <c r="G20" s="27"/>
    </row>
    <row r="21" spans="1:11" x14ac:dyDescent="0.3">
      <c r="A21" s="427" t="s">
        <v>283</v>
      </c>
      <c r="B21" s="433">
        <f>B20*100/D20</f>
        <v>41.118441569241647</v>
      </c>
      <c r="C21" s="433">
        <f>C20*100/D20</f>
        <v>58.881558430758361</v>
      </c>
      <c r="D21" s="434">
        <v>100</v>
      </c>
      <c r="E21" s="26"/>
      <c r="F21" s="27"/>
      <c r="G21" s="27"/>
    </row>
    <row r="22" spans="1:11" x14ac:dyDescent="0.3">
      <c r="A22" s="15" t="s">
        <v>284</v>
      </c>
      <c r="B22" s="11"/>
      <c r="E22" s="17"/>
      <c r="F22" s="17"/>
      <c r="G22" s="17"/>
    </row>
    <row r="23" spans="1:11" x14ac:dyDescent="0.3">
      <c r="A23" s="144" t="s">
        <v>371</v>
      </c>
      <c r="B23" s="28"/>
      <c r="C23" s="28"/>
      <c r="D23" s="28"/>
      <c r="E23" s="28"/>
      <c r="F23" s="28"/>
      <c r="G23" s="17"/>
      <c r="H23" s="17"/>
      <c r="I23" s="17"/>
      <c r="J23" s="17"/>
      <c r="K23" s="17"/>
    </row>
    <row r="24" spans="1:11" x14ac:dyDescent="0.3">
      <c r="A24" s="144" t="s">
        <v>372</v>
      </c>
      <c r="B24" s="28"/>
      <c r="C24" s="28"/>
      <c r="D24" s="28"/>
      <c r="E24" s="28"/>
      <c r="F24" s="28"/>
      <c r="G24" s="18"/>
      <c r="H24" s="18"/>
      <c r="I24" s="18"/>
      <c r="J24" s="18"/>
      <c r="K24" s="17"/>
    </row>
    <row r="25" spans="1:11" ht="12.75" customHeight="1" thickBot="1" x14ac:dyDescent="0.35">
      <c r="F25" s="17"/>
      <c r="G25" s="17"/>
      <c r="H25" s="17"/>
      <c r="I25" s="17"/>
      <c r="J25" s="17"/>
      <c r="K25" s="17"/>
    </row>
    <row r="26" spans="1:11" ht="14.4" thickBot="1" x14ac:dyDescent="0.35">
      <c r="A26" s="782" t="s">
        <v>302</v>
      </c>
      <c r="B26" s="783"/>
      <c r="C26" s="783"/>
      <c r="D26" s="783"/>
      <c r="E26" s="783"/>
      <c r="F26" s="783"/>
      <c r="G26" s="784"/>
    </row>
    <row r="27" spans="1:11" ht="24.6" thickBot="1" x14ac:dyDescent="0.35">
      <c r="A27" s="142" t="s">
        <v>15</v>
      </c>
      <c r="B27" s="66" t="s">
        <v>234</v>
      </c>
      <c r="C27" s="66" t="s">
        <v>99</v>
      </c>
      <c r="D27" s="66" t="s">
        <v>235</v>
      </c>
      <c r="E27" s="67" t="s">
        <v>236</v>
      </c>
      <c r="F27" s="68" t="s">
        <v>1</v>
      </c>
      <c r="G27" s="417" t="s">
        <v>283</v>
      </c>
    </row>
    <row r="28" spans="1:11" x14ac:dyDescent="0.3">
      <c r="A28" s="42" t="s">
        <v>219</v>
      </c>
      <c r="B28" s="13">
        <v>0</v>
      </c>
      <c r="C28" s="13">
        <v>0</v>
      </c>
      <c r="D28" s="13">
        <v>0</v>
      </c>
      <c r="E28" s="43">
        <v>0</v>
      </c>
      <c r="F28" s="437">
        <v>0</v>
      </c>
      <c r="G28" s="440">
        <f>F28*100/F$43</f>
        <v>0</v>
      </c>
    </row>
    <row r="29" spans="1:11" x14ac:dyDescent="0.3">
      <c r="A29" s="44" t="s">
        <v>220</v>
      </c>
      <c r="B29" s="14">
        <v>0</v>
      </c>
      <c r="C29" s="14">
        <v>3.2</v>
      </c>
      <c r="D29" s="14">
        <v>0</v>
      </c>
      <c r="E29" s="45">
        <v>18.7</v>
      </c>
      <c r="F29" s="437">
        <v>21.9</v>
      </c>
      <c r="G29" s="459">
        <f t="shared" ref="G29:G42" si="0">F29*100/F$43</f>
        <v>6.1516681132918166E-2</v>
      </c>
    </row>
    <row r="30" spans="1:11" x14ac:dyDescent="0.3">
      <c r="A30" s="44" t="s">
        <v>221</v>
      </c>
      <c r="B30" s="14">
        <v>0</v>
      </c>
      <c r="C30" s="14">
        <v>0</v>
      </c>
      <c r="D30" s="14">
        <v>0</v>
      </c>
      <c r="E30" s="45">
        <v>75</v>
      </c>
      <c r="F30" s="437">
        <v>75</v>
      </c>
      <c r="G30" s="459">
        <f t="shared" si="0"/>
        <v>0.21067356552369235</v>
      </c>
    </row>
    <row r="31" spans="1:11" x14ac:dyDescent="0.3">
      <c r="A31" s="44" t="s">
        <v>222</v>
      </c>
      <c r="B31" s="14">
        <v>0</v>
      </c>
      <c r="C31" s="14">
        <v>62.2</v>
      </c>
      <c r="D31" s="14">
        <v>0</v>
      </c>
      <c r="E31" s="45">
        <v>91.8</v>
      </c>
      <c r="F31" s="437">
        <v>154</v>
      </c>
      <c r="G31" s="459">
        <f t="shared" si="0"/>
        <v>0.43258305454198165</v>
      </c>
    </row>
    <row r="32" spans="1:11" x14ac:dyDescent="0.3">
      <c r="A32" s="44" t="s">
        <v>223</v>
      </c>
      <c r="B32" s="14">
        <v>0</v>
      </c>
      <c r="C32" s="14">
        <v>37.299999999999997</v>
      </c>
      <c r="D32" s="14">
        <v>0</v>
      </c>
      <c r="E32" s="45">
        <v>41</v>
      </c>
      <c r="F32" s="437">
        <v>78.3</v>
      </c>
      <c r="G32" s="459">
        <f t="shared" si="0"/>
        <v>0.21994320240673482</v>
      </c>
    </row>
    <row r="33" spans="1:10" x14ac:dyDescent="0.3">
      <c r="A33" s="44" t="s">
        <v>224</v>
      </c>
      <c r="B33" s="14">
        <v>0</v>
      </c>
      <c r="C33" s="14">
        <v>602.20000000000005</v>
      </c>
      <c r="D33" s="14">
        <v>0</v>
      </c>
      <c r="E33" s="45">
        <v>0</v>
      </c>
      <c r="F33" s="437">
        <v>602.20000000000005</v>
      </c>
      <c r="G33" s="459">
        <f t="shared" si="0"/>
        <v>1.6915682821115674</v>
      </c>
    </row>
    <row r="34" spans="1:10" x14ac:dyDescent="0.3">
      <c r="A34" s="44" t="s">
        <v>225</v>
      </c>
      <c r="B34" s="14">
        <v>0</v>
      </c>
      <c r="C34" s="14">
        <v>424.8</v>
      </c>
      <c r="D34" s="14">
        <v>1</v>
      </c>
      <c r="E34" s="45">
        <v>225.6</v>
      </c>
      <c r="F34" s="437">
        <v>651.4</v>
      </c>
      <c r="G34" s="459">
        <f t="shared" si="0"/>
        <v>1.8297701410951093</v>
      </c>
    </row>
    <row r="35" spans="1:10" x14ac:dyDescent="0.3">
      <c r="A35" s="44" t="s">
        <v>226</v>
      </c>
      <c r="B35" s="14">
        <v>0</v>
      </c>
      <c r="C35" s="14">
        <v>424.7</v>
      </c>
      <c r="D35" s="14">
        <v>1357</v>
      </c>
      <c r="E35" s="45">
        <v>16.5</v>
      </c>
      <c r="F35" s="437">
        <v>1798.2</v>
      </c>
      <c r="G35" s="459">
        <f t="shared" si="0"/>
        <v>5.0511094069960478</v>
      </c>
    </row>
    <row r="36" spans="1:10" x14ac:dyDescent="0.3">
      <c r="A36" s="44" t="s">
        <v>227</v>
      </c>
      <c r="B36" s="14">
        <v>0</v>
      </c>
      <c r="C36" s="14">
        <v>306.10000000000002</v>
      </c>
      <c r="D36" s="14">
        <v>6796.9</v>
      </c>
      <c r="E36" s="45">
        <v>152</v>
      </c>
      <c r="F36" s="437">
        <v>7255</v>
      </c>
      <c r="G36" s="459">
        <f t="shared" si="0"/>
        <v>20.379156238325173</v>
      </c>
    </row>
    <row r="37" spans="1:10" x14ac:dyDescent="0.3">
      <c r="A37" s="44" t="s">
        <v>228</v>
      </c>
      <c r="B37" s="14">
        <v>0</v>
      </c>
      <c r="C37" s="14">
        <v>3055.9</v>
      </c>
      <c r="D37" s="14">
        <v>5108.3</v>
      </c>
      <c r="E37" s="45">
        <v>96.9</v>
      </c>
      <c r="F37" s="437">
        <v>8261.1</v>
      </c>
      <c r="G37" s="459">
        <f t="shared" si="0"/>
        <v>23.205271895303667</v>
      </c>
    </row>
    <row r="38" spans="1:10" x14ac:dyDescent="0.3">
      <c r="A38" s="44" t="s">
        <v>229</v>
      </c>
      <c r="B38" s="14">
        <v>0</v>
      </c>
      <c r="C38" s="14">
        <v>1816.3</v>
      </c>
      <c r="D38" s="14">
        <v>3373.5</v>
      </c>
      <c r="E38" s="45">
        <v>356</v>
      </c>
      <c r="F38" s="437">
        <v>5545.8</v>
      </c>
      <c r="G38" s="459">
        <f t="shared" si="0"/>
        <v>15.578046129083909</v>
      </c>
    </row>
    <row r="39" spans="1:10" x14ac:dyDescent="0.3">
      <c r="A39" s="44" t="s">
        <v>230</v>
      </c>
      <c r="B39" s="14">
        <v>0</v>
      </c>
      <c r="C39" s="14">
        <v>0</v>
      </c>
      <c r="D39" s="14">
        <v>0</v>
      </c>
      <c r="E39" s="45">
        <v>0</v>
      </c>
      <c r="F39" s="437">
        <v>0</v>
      </c>
      <c r="G39" s="441">
        <f t="shared" si="0"/>
        <v>0</v>
      </c>
    </row>
    <row r="40" spans="1:10" x14ac:dyDescent="0.3">
      <c r="A40" s="44" t="s">
        <v>231</v>
      </c>
      <c r="B40" s="14">
        <v>46.2</v>
      </c>
      <c r="C40" s="14">
        <v>7311.4</v>
      </c>
      <c r="D40" s="14">
        <v>1510.4</v>
      </c>
      <c r="E40" s="45">
        <v>621.6</v>
      </c>
      <c r="F40" s="437">
        <v>9489.6</v>
      </c>
      <c r="G40" s="459">
        <f t="shared" si="0"/>
        <v>26.656104898581745</v>
      </c>
    </row>
    <row r="41" spans="1:10" x14ac:dyDescent="0.3">
      <c r="A41" s="44" t="s">
        <v>232</v>
      </c>
      <c r="B41" s="14">
        <v>361.4</v>
      </c>
      <c r="C41" s="14">
        <v>0</v>
      </c>
      <c r="D41" s="14">
        <v>0</v>
      </c>
      <c r="E41" s="45">
        <v>1296.2</v>
      </c>
      <c r="F41" s="437">
        <v>1657.6</v>
      </c>
      <c r="G41" s="459">
        <f t="shared" si="0"/>
        <v>4.656166696160966</v>
      </c>
    </row>
    <row r="42" spans="1:10" ht="14.4" thickBot="1" x14ac:dyDescent="0.35">
      <c r="A42" s="46" t="s">
        <v>233</v>
      </c>
      <c r="B42" s="14">
        <v>0</v>
      </c>
      <c r="C42" s="14">
        <v>0</v>
      </c>
      <c r="D42" s="14">
        <v>0</v>
      </c>
      <c r="E42" s="47">
        <v>10</v>
      </c>
      <c r="F42" s="438">
        <v>10</v>
      </c>
      <c r="G42" s="473">
        <f t="shared" si="0"/>
        <v>2.8089808736492316E-2</v>
      </c>
    </row>
    <row r="43" spans="1:10" ht="14.4" thickBot="1" x14ac:dyDescent="0.35">
      <c r="A43" s="421" t="s">
        <v>1</v>
      </c>
      <c r="B43" s="63">
        <v>407.6</v>
      </c>
      <c r="C43" s="63">
        <v>14044.1</v>
      </c>
      <c r="D43" s="63">
        <v>18147.099999999999</v>
      </c>
      <c r="E43" s="64">
        <v>3001.3</v>
      </c>
      <c r="F43" s="439">
        <v>35600.1</v>
      </c>
      <c r="G43" s="478">
        <v>100</v>
      </c>
      <c r="H43" s="17"/>
      <c r="I43" s="17"/>
      <c r="J43" s="17"/>
    </row>
    <row r="44" spans="1:10" x14ac:dyDescent="0.3">
      <c r="A44" s="427" t="s">
        <v>283</v>
      </c>
      <c r="B44" s="428">
        <f>B43*100/F43</f>
        <v>1.1449406040994268</v>
      </c>
      <c r="C44" s="428">
        <f>C43*100/F43</f>
        <v>39.449608287617174</v>
      </c>
      <c r="D44" s="428">
        <f>D43*100/F43</f>
        <v>50.97485681219996</v>
      </c>
      <c r="E44" s="428">
        <f>E43*100/F43</f>
        <v>8.4305942960834379</v>
      </c>
      <c r="F44" s="430">
        <v>100</v>
      </c>
      <c r="G44" s="17"/>
      <c r="H44" s="17"/>
      <c r="I44" s="17"/>
      <c r="J44" s="17"/>
    </row>
    <row r="45" spans="1:10" x14ac:dyDescent="0.3">
      <c r="A45" s="15" t="s">
        <v>284</v>
      </c>
      <c r="B45" s="11"/>
      <c r="F45" s="17"/>
      <c r="G45" s="18"/>
      <c r="H45" s="18"/>
      <c r="I45" s="18"/>
      <c r="J45" s="18"/>
    </row>
    <row r="46" spans="1:10" ht="12.75" customHeight="1" thickBot="1" x14ac:dyDescent="0.35">
      <c r="F46" s="17"/>
    </row>
    <row r="47" spans="1:10" ht="14.4" thickBot="1" x14ac:dyDescent="0.35">
      <c r="A47" s="782" t="s">
        <v>303</v>
      </c>
      <c r="B47" s="783"/>
      <c r="C47" s="783"/>
      <c r="D47" s="783"/>
      <c r="E47" s="783"/>
      <c r="F47" s="784"/>
    </row>
    <row r="48" spans="1:10" ht="24.6" thickBot="1" x14ac:dyDescent="0.35">
      <c r="A48" s="142" t="s">
        <v>15</v>
      </c>
      <c r="B48" s="66" t="s">
        <v>99</v>
      </c>
      <c r="C48" s="66" t="s">
        <v>235</v>
      </c>
      <c r="D48" s="67" t="s">
        <v>236</v>
      </c>
      <c r="E48" s="68" t="s">
        <v>1</v>
      </c>
      <c r="F48" s="417" t="s">
        <v>283</v>
      </c>
    </row>
    <row r="49" spans="1:10" x14ac:dyDescent="0.3">
      <c r="A49" s="42" t="s">
        <v>219</v>
      </c>
      <c r="B49" s="13">
        <v>0</v>
      </c>
      <c r="C49" s="13">
        <v>0</v>
      </c>
      <c r="D49" s="43">
        <v>0</v>
      </c>
      <c r="E49" s="61">
        <v>0</v>
      </c>
      <c r="F49" s="440">
        <f>E49*100/E$64</f>
        <v>0</v>
      </c>
    </row>
    <row r="50" spans="1:10" x14ac:dyDescent="0.3">
      <c r="A50" s="44" t="s">
        <v>220</v>
      </c>
      <c r="B50" s="14">
        <v>0</v>
      </c>
      <c r="C50" s="14">
        <v>0</v>
      </c>
      <c r="D50" s="45">
        <v>0</v>
      </c>
      <c r="E50" s="61">
        <v>0</v>
      </c>
      <c r="F50" s="441">
        <f t="shared" ref="F50:F63" si="1">E50*100/E$64</f>
        <v>0</v>
      </c>
    </row>
    <row r="51" spans="1:10" x14ac:dyDescent="0.3">
      <c r="A51" s="44" t="s">
        <v>221</v>
      </c>
      <c r="B51" s="14">
        <v>0</v>
      </c>
      <c r="C51" s="14">
        <v>0</v>
      </c>
      <c r="D51" s="45">
        <v>0</v>
      </c>
      <c r="E51" s="61">
        <v>0</v>
      </c>
      <c r="F51" s="441">
        <f t="shared" si="1"/>
        <v>0</v>
      </c>
    </row>
    <row r="52" spans="1:10" x14ac:dyDescent="0.3">
      <c r="A52" s="44" t="s">
        <v>222</v>
      </c>
      <c r="B52" s="14">
        <v>0</v>
      </c>
      <c r="C52" s="14">
        <v>0</v>
      </c>
      <c r="D52" s="45">
        <v>0</v>
      </c>
      <c r="E52" s="61">
        <v>0</v>
      </c>
      <c r="F52" s="443">
        <f t="shared" si="1"/>
        <v>0</v>
      </c>
    </row>
    <row r="53" spans="1:10" x14ac:dyDescent="0.3">
      <c r="A53" s="44" t="s">
        <v>223</v>
      </c>
      <c r="B53" s="14">
        <v>18.2</v>
      </c>
      <c r="C53" s="14">
        <v>0</v>
      </c>
      <c r="D53" s="45">
        <v>0</v>
      </c>
      <c r="E53" s="61">
        <v>18.2</v>
      </c>
      <c r="F53" s="459">
        <f t="shared" si="1"/>
        <v>3.5700764820230955E-2</v>
      </c>
    </row>
    <row r="54" spans="1:10" x14ac:dyDescent="0.3">
      <c r="A54" s="44" t="s">
        <v>224</v>
      </c>
      <c r="B54" s="14">
        <v>757.2</v>
      </c>
      <c r="C54" s="14">
        <v>289.3</v>
      </c>
      <c r="D54" s="45">
        <v>0</v>
      </c>
      <c r="E54" s="61">
        <v>1046.5</v>
      </c>
      <c r="F54" s="459">
        <f t="shared" si="1"/>
        <v>2.0527939771632799</v>
      </c>
    </row>
    <row r="55" spans="1:10" x14ac:dyDescent="0.3">
      <c r="A55" s="44" t="s">
        <v>225</v>
      </c>
      <c r="B55" s="14">
        <v>0</v>
      </c>
      <c r="C55" s="14">
        <v>0</v>
      </c>
      <c r="D55" s="45">
        <v>0</v>
      </c>
      <c r="E55" s="61">
        <v>0</v>
      </c>
      <c r="F55" s="443">
        <f t="shared" si="1"/>
        <v>0</v>
      </c>
    </row>
    <row r="56" spans="1:10" x14ac:dyDescent="0.3">
      <c r="A56" s="44" t="s">
        <v>226</v>
      </c>
      <c r="B56" s="14">
        <v>12.1</v>
      </c>
      <c r="C56" s="14">
        <v>2527.1</v>
      </c>
      <c r="D56" s="45">
        <v>24</v>
      </c>
      <c r="E56" s="61">
        <v>2563.1999999999998</v>
      </c>
      <c r="F56" s="459">
        <f t="shared" si="1"/>
        <v>5.0279230981986798</v>
      </c>
    </row>
    <row r="57" spans="1:10" x14ac:dyDescent="0.3">
      <c r="A57" s="44" t="s">
        <v>227</v>
      </c>
      <c r="B57" s="14">
        <v>132.4</v>
      </c>
      <c r="C57" s="14">
        <v>5641</v>
      </c>
      <c r="D57" s="45">
        <v>0</v>
      </c>
      <c r="E57" s="61">
        <v>5773.4</v>
      </c>
      <c r="F57" s="459">
        <f t="shared" si="1"/>
        <v>11.324988769951725</v>
      </c>
    </row>
    <row r="58" spans="1:10" x14ac:dyDescent="0.3">
      <c r="A58" s="44" t="s">
        <v>228</v>
      </c>
      <c r="B58" s="14">
        <v>5075.3</v>
      </c>
      <c r="C58" s="14">
        <v>26739.9</v>
      </c>
      <c r="D58" s="45">
        <v>1416</v>
      </c>
      <c r="E58" s="61">
        <v>33231.199999999997</v>
      </c>
      <c r="F58" s="459">
        <f t="shared" si="1"/>
        <v>65.185673400772458</v>
      </c>
    </row>
    <row r="59" spans="1:10" x14ac:dyDescent="0.3">
      <c r="A59" s="44" t="s">
        <v>229</v>
      </c>
      <c r="B59" s="14">
        <v>1120.8</v>
      </c>
      <c r="C59" s="14">
        <v>3883.9</v>
      </c>
      <c r="D59" s="45">
        <v>96.1</v>
      </c>
      <c r="E59" s="61">
        <v>5100.8</v>
      </c>
      <c r="F59" s="459">
        <f t="shared" si="1"/>
        <v>10.005629735990881</v>
      </c>
    </row>
    <row r="60" spans="1:10" x14ac:dyDescent="0.3">
      <c r="A60" s="44" t="s">
        <v>230</v>
      </c>
      <c r="B60" s="14">
        <v>0</v>
      </c>
      <c r="C60" s="14">
        <v>0</v>
      </c>
      <c r="D60" s="45">
        <v>0</v>
      </c>
      <c r="E60" s="61">
        <v>0</v>
      </c>
      <c r="F60" s="443">
        <f t="shared" si="1"/>
        <v>0</v>
      </c>
    </row>
    <row r="61" spans="1:10" x14ac:dyDescent="0.3">
      <c r="A61" s="44" t="s">
        <v>231</v>
      </c>
      <c r="B61" s="14">
        <v>1638</v>
      </c>
      <c r="C61" s="14">
        <v>1523.6</v>
      </c>
      <c r="D61" s="45">
        <v>84.4</v>
      </c>
      <c r="E61" s="61">
        <v>3246</v>
      </c>
      <c r="F61" s="459">
        <f t="shared" si="1"/>
        <v>6.3672902531027296</v>
      </c>
    </row>
    <row r="62" spans="1:10" x14ac:dyDescent="0.3">
      <c r="A62" s="44" t="s">
        <v>232</v>
      </c>
      <c r="B62" s="14">
        <v>0</v>
      </c>
      <c r="C62" s="14">
        <v>0</v>
      </c>
      <c r="D62" s="45">
        <v>0</v>
      </c>
      <c r="E62" s="61">
        <v>0</v>
      </c>
      <c r="F62" s="441">
        <f t="shared" si="1"/>
        <v>0</v>
      </c>
    </row>
    <row r="63" spans="1:10" ht="14.4" thickBot="1" x14ac:dyDescent="0.35">
      <c r="A63" s="46" t="s">
        <v>233</v>
      </c>
      <c r="B63" s="48">
        <v>0</v>
      </c>
      <c r="C63" s="48">
        <v>0</v>
      </c>
      <c r="D63" s="47">
        <v>0</v>
      </c>
      <c r="E63" s="61">
        <v>0</v>
      </c>
      <c r="F63" s="444">
        <f t="shared" si="1"/>
        <v>0</v>
      </c>
    </row>
    <row r="64" spans="1:10" ht="14.4" thickBot="1" x14ac:dyDescent="0.35">
      <c r="A64" s="421" t="s">
        <v>1</v>
      </c>
      <c r="B64" s="63">
        <v>8754</v>
      </c>
      <c r="C64" s="63">
        <v>40604.800000000003</v>
      </c>
      <c r="D64" s="64">
        <v>1620.5</v>
      </c>
      <c r="E64" s="62">
        <v>50979.3</v>
      </c>
      <c r="F64" s="478">
        <v>100</v>
      </c>
      <c r="G64" s="17"/>
      <c r="H64" s="17"/>
      <c r="I64" s="17"/>
      <c r="J64" s="17"/>
    </row>
    <row r="65" spans="1:10" x14ac:dyDescent="0.3">
      <c r="A65" s="435" t="s">
        <v>283</v>
      </c>
      <c r="B65" s="428">
        <f>B64*100/E64</f>
        <v>17.171675562434164</v>
      </c>
      <c r="C65" s="428">
        <f>C64*100/E64</f>
        <v>79.649583262226045</v>
      </c>
      <c r="D65" s="428">
        <f>D64*100/E64</f>
        <v>3.1787411753397947</v>
      </c>
      <c r="E65" s="436">
        <v>100</v>
      </c>
      <c r="G65" s="17"/>
      <c r="H65" s="17"/>
      <c r="I65" s="17"/>
      <c r="J65" s="17"/>
    </row>
    <row r="66" spans="1:10" x14ac:dyDescent="0.3">
      <c r="A66" s="15" t="s">
        <v>284</v>
      </c>
      <c r="B66" s="11"/>
      <c r="G66" s="18"/>
      <c r="H66" s="18"/>
      <c r="I66" s="18"/>
      <c r="J66" s="18"/>
    </row>
    <row r="67" spans="1:10" ht="12.75" customHeight="1" thickBot="1" x14ac:dyDescent="0.35">
      <c r="E67" s="17"/>
      <c r="F67" s="17"/>
      <c r="G67" s="17"/>
      <c r="H67" s="17"/>
      <c r="I67" s="17"/>
      <c r="J67" s="73"/>
    </row>
    <row r="68" spans="1:10" ht="24.75" customHeight="1" thickBot="1" x14ac:dyDescent="0.35">
      <c r="A68" s="785" t="s">
        <v>538</v>
      </c>
      <c r="B68" s="786"/>
      <c r="C68" s="787"/>
    </row>
    <row r="69" spans="1:10" ht="14.4" thickBot="1" x14ac:dyDescent="0.35">
      <c r="A69" s="788" t="s">
        <v>31</v>
      </c>
      <c r="B69" s="789"/>
      <c r="C69" s="415" t="s">
        <v>240</v>
      </c>
    </row>
    <row r="70" spans="1:10" x14ac:dyDescent="0.3">
      <c r="A70" s="778" t="s">
        <v>234</v>
      </c>
      <c r="B70" s="779"/>
      <c r="C70" s="118">
        <v>407.6</v>
      </c>
    </row>
    <row r="71" spans="1:10" x14ac:dyDescent="0.3">
      <c r="A71" s="778" t="s">
        <v>99</v>
      </c>
      <c r="B71" s="779"/>
      <c r="C71" s="118">
        <v>22798.1</v>
      </c>
    </row>
    <row r="72" spans="1:10" x14ac:dyDescent="0.3">
      <c r="A72" s="778" t="s">
        <v>235</v>
      </c>
      <c r="B72" s="779"/>
      <c r="C72" s="118">
        <v>58751.9</v>
      </c>
    </row>
    <row r="73" spans="1:10" ht="14.4" thickBot="1" x14ac:dyDescent="0.35">
      <c r="A73" s="778" t="s">
        <v>236</v>
      </c>
      <c r="B73" s="779"/>
      <c r="C73" s="118">
        <v>4621.8</v>
      </c>
    </row>
    <row r="74" spans="1:10" ht="14.4" thickBot="1" x14ac:dyDescent="0.35">
      <c r="A74" s="780" t="s">
        <v>237</v>
      </c>
      <c r="B74" s="781"/>
      <c r="C74" s="119">
        <f>SUM(C70:C73)</f>
        <v>86579.400000000009</v>
      </c>
    </row>
    <row r="75" spans="1:10" x14ac:dyDescent="0.3">
      <c r="A75" s="15" t="s">
        <v>284</v>
      </c>
      <c r="B75" s="11"/>
      <c r="C75" s="423" t="s">
        <v>535</v>
      </c>
    </row>
  </sheetData>
  <mergeCells count="15">
    <mergeCell ref="E3:G3"/>
    <mergeCell ref="A2:D2"/>
    <mergeCell ref="A3:A4"/>
    <mergeCell ref="B3:B4"/>
    <mergeCell ref="C3:C4"/>
    <mergeCell ref="D3:D4"/>
    <mergeCell ref="A73:B73"/>
    <mergeCell ref="A74:B74"/>
    <mergeCell ref="A26:G26"/>
    <mergeCell ref="A47:F47"/>
    <mergeCell ref="A70:B70"/>
    <mergeCell ref="A71:B71"/>
    <mergeCell ref="A72:B72"/>
    <mergeCell ref="A68:C68"/>
    <mergeCell ref="A69:B69"/>
  </mergeCells>
  <pageMargins left="0.75" right="0.75" top="1" bottom="1" header="0" footer="0"/>
  <pageSetup scale="6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8"/>
  <sheetViews>
    <sheetView showGridLines="0" workbookViewId="0"/>
  </sheetViews>
  <sheetFormatPr baseColWidth="10" defaultColWidth="11.44140625" defaultRowHeight="13.8" x14ac:dyDescent="0.3"/>
  <cols>
    <col min="1" max="1" width="17" style="10" customWidth="1"/>
    <col min="2" max="2" width="9.109375" style="10" customWidth="1"/>
    <col min="3" max="4" width="10.6640625" style="10" customWidth="1"/>
    <col min="5" max="5" width="12.109375" style="10" customWidth="1"/>
    <col min="6" max="6" width="9" style="10" customWidth="1"/>
    <col min="7" max="7" width="8.5546875" style="10" customWidth="1"/>
    <col min="8" max="8" width="12" style="10" customWidth="1"/>
    <col min="9" max="9" width="9.44140625" style="10" customWidth="1"/>
    <col min="10" max="10" width="8.33203125" style="10" customWidth="1"/>
    <col min="11" max="16384" width="11.44140625" style="10"/>
  </cols>
  <sheetData>
    <row r="1" spans="1:10" ht="14.4" thickBot="1" x14ac:dyDescent="0.35">
      <c r="E1" s="17"/>
      <c r="F1" s="17"/>
      <c r="G1" s="17"/>
      <c r="H1" s="17"/>
      <c r="I1" s="17"/>
      <c r="J1" s="17"/>
    </row>
    <row r="2" spans="1:10" ht="19.5" customHeight="1" x14ac:dyDescent="0.3">
      <c r="A2" s="805" t="s">
        <v>299</v>
      </c>
      <c r="B2" s="806"/>
      <c r="C2" s="806"/>
      <c r="D2" s="807"/>
      <c r="E2" s="18"/>
      <c r="F2" s="18"/>
      <c r="G2" s="18"/>
      <c r="H2" s="18"/>
      <c r="I2" s="18"/>
      <c r="J2" s="18"/>
    </row>
    <row r="3" spans="1:10" x14ac:dyDescent="0.3">
      <c r="A3" s="795" t="s">
        <v>15</v>
      </c>
      <c r="B3" s="797" t="s">
        <v>216</v>
      </c>
      <c r="C3" s="799" t="s">
        <v>217</v>
      </c>
      <c r="D3" s="808" t="s">
        <v>218</v>
      </c>
      <c r="E3" s="790"/>
      <c r="F3" s="791"/>
      <c r="G3" s="791"/>
      <c r="H3" s="17"/>
      <c r="I3" s="17"/>
      <c r="J3" s="17"/>
    </row>
    <row r="4" spans="1:10" ht="14.4" thickBot="1" x14ac:dyDescent="0.35">
      <c r="A4" s="796"/>
      <c r="B4" s="798"/>
      <c r="C4" s="800"/>
      <c r="D4" s="802"/>
      <c r="E4" s="19"/>
      <c r="F4" s="19"/>
      <c r="G4" s="20"/>
    </row>
    <row r="5" spans="1:10" x14ac:dyDescent="0.3">
      <c r="A5" s="31" t="s">
        <v>296</v>
      </c>
      <c r="B5" s="32">
        <v>0</v>
      </c>
      <c r="C5" s="33">
        <v>0</v>
      </c>
      <c r="D5" s="71">
        <v>0</v>
      </c>
      <c r="E5" s="21"/>
      <c r="F5" s="21"/>
      <c r="G5" s="22"/>
    </row>
    <row r="6" spans="1:10" x14ac:dyDescent="0.3">
      <c r="A6" s="34" t="s">
        <v>220</v>
      </c>
      <c r="B6" s="35">
        <v>33.5</v>
      </c>
      <c r="C6" s="36">
        <v>0</v>
      </c>
      <c r="D6" s="60">
        <v>33.5</v>
      </c>
      <c r="E6" s="23"/>
      <c r="F6" s="23"/>
      <c r="G6" s="23"/>
    </row>
    <row r="7" spans="1:10" x14ac:dyDescent="0.3">
      <c r="A7" s="34" t="s">
        <v>221</v>
      </c>
      <c r="B7" s="35">
        <v>31</v>
      </c>
      <c r="C7" s="36">
        <v>0</v>
      </c>
      <c r="D7" s="60">
        <v>31</v>
      </c>
      <c r="E7" s="23"/>
      <c r="F7" s="23"/>
      <c r="G7" s="23"/>
    </row>
    <row r="8" spans="1:10" x14ac:dyDescent="0.3">
      <c r="A8" s="34" t="s">
        <v>222</v>
      </c>
      <c r="B8" s="35">
        <v>90.3</v>
      </c>
      <c r="C8" s="36">
        <v>0</v>
      </c>
      <c r="D8" s="60">
        <v>90.3</v>
      </c>
      <c r="E8" s="23"/>
      <c r="F8" s="23"/>
      <c r="G8" s="23"/>
    </row>
    <row r="9" spans="1:10" x14ac:dyDescent="0.3">
      <c r="A9" s="34" t="s">
        <v>223</v>
      </c>
      <c r="B9" s="35">
        <v>1748.1</v>
      </c>
      <c r="C9" s="36">
        <v>135.5</v>
      </c>
      <c r="D9" s="60">
        <v>1883.6</v>
      </c>
      <c r="E9" s="23"/>
      <c r="F9" s="23"/>
      <c r="G9" s="23"/>
    </row>
    <row r="10" spans="1:10" x14ac:dyDescent="0.3">
      <c r="A10" s="34" t="s">
        <v>224</v>
      </c>
      <c r="B10" s="35">
        <v>360</v>
      </c>
      <c r="C10" s="36">
        <v>1396.9</v>
      </c>
      <c r="D10" s="60">
        <v>1756.9</v>
      </c>
      <c r="E10" s="24"/>
      <c r="F10" s="23"/>
      <c r="G10" s="23"/>
    </row>
    <row r="11" spans="1:10" x14ac:dyDescent="0.3">
      <c r="A11" s="34" t="s">
        <v>225</v>
      </c>
      <c r="B11" s="35">
        <v>828</v>
      </c>
      <c r="C11" s="36">
        <v>73</v>
      </c>
      <c r="D11" s="60">
        <v>901</v>
      </c>
      <c r="E11" s="23"/>
      <c r="F11" s="23"/>
      <c r="G11" s="23"/>
    </row>
    <row r="12" spans="1:10" x14ac:dyDescent="0.3">
      <c r="A12" s="34" t="s">
        <v>226</v>
      </c>
      <c r="B12" s="35">
        <v>2605.6999999999998</v>
      </c>
      <c r="C12" s="36">
        <v>3010.5</v>
      </c>
      <c r="D12" s="60">
        <v>5616.2</v>
      </c>
      <c r="E12" s="23"/>
      <c r="F12" s="23"/>
      <c r="G12" s="23"/>
    </row>
    <row r="13" spans="1:10" x14ac:dyDescent="0.3">
      <c r="A13" s="34" t="s">
        <v>227</v>
      </c>
      <c r="B13" s="35">
        <v>8893.6</v>
      </c>
      <c r="C13" s="36">
        <v>9819.2999999999993</v>
      </c>
      <c r="D13" s="60">
        <v>18712.900000000001</v>
      </c>
      <c r="E13" s="23"/>
      <c r="F13" s="23"/>
      <c r="G13" s="23"/>
    </row>
    <row r="14" spans="1:10" x14ac:dyDescent="0.3">
      <c r="A14" s="34" t="s">
        <v>228</v>
      </c>
      <c r="B14" s="35">
        <v>10838.2</v>
      </c>
      <c r="C14" s="36">
        <v>40691.5</v>
      </c>
      <c r="D14" s="60">
        <v>51529.7</v>
      </c>
      <c r="E14" s="23"/>
      <c r="F14" s="23"/>
      <c r="G14" s="23"/>
    </row>
    <row r="15" spans="1:10" x14ac:dyDescent="0.3">
      <c r="A15" s="34" t="s">
        <v>229</v>
      </c>
      <c r="B15" s="35">
        <v>8077</v>
      </c>
      <c r="C15" s="36">
        <v>5726.4</v>
      </c>
      <c r="D15" s="60">
        <v>13803.4</v>
      </c>
      <c r="E15" s="23"/>
      <c r="F15" s="23"/>
      <c r="G15" s="23"/>
    </row>
    <row r="16" spans="1:10" x14ac:dyDescent="0.3">
      <c r="A16" s="34" t="s">
        <v>297</v>
      </c>
      <c r="B16" s="37">
        <v>0</v>
      </c>
      <c r="C16" s="38">
        <v>0</v>
      </c>
      <c r="D16" s="60">
        <v>0</v>
      </c>
      <c r="E16" s="21"/>
      <c r="F16" s="21"/>
      <c r="G16" s="23"/>
    </row>
    <row r="17" spans="1:11" x14ac:dyDescent="0.3">
      <c r="A17" s="34" t="s">
        <v>231</v>
      </c>
      <c r="B17" s="39">
        <v>4282.3</v>
      </c>
      <c r="C17" s="38">
        <v>7809.3</v>
      </c>
      <c r="D17" s="60">
        <v>12091.6</v>
      </c>
      <c r="E17" s="25"/>
      <c r="F17" s="25"/>
      <c r="G17" s="23"/>
    </row>
    <row r="18" spans="1:11" x14ac:dyDescent="0.3">
      <c r="A18" s="34" t="s">
        <v>232</v>
      </c>
      <c r="B18" s="39">
        <v>1809.2</v>
      </c>
      <c r="C18" s="36">
        <v>0</v>
      </c>
      <c r="D18" s="60">
        <v>1809.2</v>
      </c>
      <c r="E18" s="23"/>
      <c r="F18" s="23"/>
      <c r="G18" s="23"/>
    </row>
    <row r="19" spans="1:11" ht="14.4" thickBot="1" x14ac:dyDescent="0.35">
      <c r="A19" s="40" t="s">
        <v>233</v>
      </c>
      <c r="B19" s="39">
        <v>10</v>
      </c>
      <c r="C19" s="41">
        <v>0</v>
      </c>
      <c r="D19" s="60">
        <v>10</v>
      </c>
      <c r="E19" s="23"/>
      <c r="F19" s="23"/>
      <c r="G19" s="23"/>
    </row>
    <row r="20" spans="1:11" ht="14.4" thickBot="1" x14ac:dyDescent="0.35">
      <c r="A20" s="421" t="s">
        <v>1</v>
      </c>
      <c r="B20" s="56">
        <v>39606.9</v>
      </c>
      <c r="C20" s="57">
        <v>68662.399999999994</v>
      </c>
      <c r="D20" s="58">
        <v>108269.3</v>
      </c>
      <c r="E20" s="26"/>
      <c r="F20" s="27"/>
      <c r="G20" s="27"/>
    </row>
    <row r="21" spans="1:11" x14ac:dyDescent="0.3">
      <c r="A21" s="427" t="s">
        <v>283</v>
      </c>
      <c r="B21" s="433">
        <f>B20*100/D20</f>
        <v>36.58183806489928</v>
      </c>
      <c r="C21" s="433">
        <f>C20*100/D20</f>
        <v>63.418161935100706</v>
      </c>
      <c r="D21" s="434">
        <v>100</v>
      </c>
      <c r="E21" s="26"/>
      <c r="F21" s="27"/>
      <c r="G21" s="27"/>
    </row>
    <row r="22" spans="1:11" x14ac:dyDescent="0.3">
      <c r="A22" s="15" t="s">
        <v>284</v>
      </c>
      <c r="B22" s="11"/>
      <c r="E22" s="17"/>
      <c r="F22" s="17"/>
      <c r="G22" s="17"/>
      <c r="J22" s="17"/>
      <c r="K22" s="17"/>
    </row>
    <row r="23" spans="1:11" x14ac:dyDescent="0.3">
      <c r="A23" s="281" t="s">
        <v>371</v>
      </c>
      <c r="B23" s="11"/>
      <c r="E23" s="17"/>
      <c r="F23" s="17"/>
      <c r="G23" s="17"/>
      <c r="J23" s="17"/>
      <c r="K23" s="17"/>
    </row>
    <row r="24" spans="1:11" x14ac:dyDescent="0.3">
      <c r="A24" s="281" t="s">
        <v>372</v>
      </c>
      <c r="B24" s="11"/>
      <c r="E24" s="17"/>
      <c r="F24" s="17"/>
      <c r="G24" s="17"/>
      <c r="J24" s="17"/>
      <c r="K24" s="17"/>
    </row>
    <row r="25" spans="1:11" ht="14.4" thickBot="1" x14ac:dyDescent="0.35">
      <c r="J25" s="17"/>
      <c r="K25" s="17"/>
    </row>
    <row r="26" spans="1:11" ht="14.4" thickBot="1" x14ac:dyDescent="0.35">
      <c r="A26" s="782" t="s">
        <v>300</v>
      </c>
      <c r="B26" s="783"/>
      <c r="C26" s="783"/>
      <c r="D26" s="783"/>
      <c r="E26" s="783"/>
      <c r="F26" s="783"/>
      <c r="G26" s="783"/>
      <c r="H26" s="783"/>
      <c r="I26" s="783"/>
      <c r="J26" s="784"/>
      <c r="K26" s="17"/>
    </row>
    <row r="27" spans="1:11" ht="28.5" customHeight="1" thickBot="1" x14ac:dyDescent="0.35">
      <c r="A27" s="142" t="s">
        <v>15</v>
      </c>
      <c r="B27" s="66" t="s">
        <v>65</v>
      </c>
      <c r="C27" s="66" t="s">
        <v>536</v>
      </c>
      <c r="D27" s="66" t="s">
        <v>537</v>
      </c>
      <c r="E27" s="66" t="s">
        <v>234</v>
      </c>
      <c r="F27" s="66" t="s">
        <v>99</v>
      </c>
      <c r="G27" s="66" t="s">
        <v>235</v>
      </c>
      <c r="H27" s="67" t="s">
        <v>236</v>
      </c>
      <c r="I27" s="68" t="s">
        <v>1</v>
      </c>
      <c r="J27" s="417" t="s">
        <v>283</v>
      </c>
      <c r="K27" s="17"/>
    </row>
    <row r="28" spans="1:11" x14ac:dyDescent="0.3">
      <c r="A28" s="42" t="s">
        <v>219</v>
      </c>
      <c r="B28" s="13">
        <v>0</v>
      </c>
      <c r="C28" s="13">
        <v>0</v>
      </c>
      <c r="D28" s="13">
        <v>0</v>
      </c>
      <c r="E28" s="13">
        <v>0</v>
      </c>
      <c r="F28" s="13">
        <v>0</v>
      </c>
      <c r="G28" s="13">
        <v>0</v>
      </c>
      <c r="H28" s="43">
        <v>0</v>
      </c>
      <c r="I28" s="437">
        <v>0</v>
      </c>
      <c r="J28" s="471">
        <f>I28*100/I$43</f>
        <v>0</v>
      </c>
    </row>
    <row r="29" spans="1:11" x14ac:dyDescent="0.3">
      <c r="A29" s="44" t="s">
        <v>220</v>
      </c>
      <c r="B29" s="14">
        <v>0</v>
      </c>
      <c r="C29" s="14">
        <v>0</v>
      </c>
      <c r="D29" s="14">
        <v>9.6999999999999993</v>
      </c>
      <c r="E29" s="14">
        <v>0</v>
      </c>
      <c r="F29" s="14">
        <v>9.8000000000000007</v>
      </c>
      <c r="G29" s="14">
        <v>0</v>
      </c>
      <c r="H29" s="45">
        <v>14</v>
      </c>
      <c r="I29" s="468">
        <v>33.5</v>
      </c>
      <c r="J29" s="459">
        <f t="shared" ref="J29:J42" si="0">I29*100/I$43</f>
        <v>8.4581221958800107E-2</v>
      </c>
    </row>
    <row r="30" spans="1:11" x14ac:dyDescent="0.3">
      <c r="A30" s="44" t="s">
        <v>221</v>
      </c>
      <c r="B30" s="14">
        <v>3</v>
      </c>
      <c r="C30" s="14">
        <v>5</v>
      </c>
      <c r="D30" s="14">
        <v>15</v>
      </c>
      <c r="E30" s="14">
        <v>0</v>
      </c>
      <c r="F30" s="14">
        <v>0</v>
      </c>
      <c r="G30" s="14">
        <v>0</v>
      </c>
      <c r="H30" s="45">
        <v>8</v>
      </c>
      <c r="I30" s="468">
        <v>31</v>
      </c>
      <c r="J30" s="459">
        <f t="shared" si="0"/>
        <v>7.8269190469337405E-2</v>
      </c>
    </row>
    <row r="31" spans="1:11" x14ac:dyDescent="0.3">
      <c r="A31" s="44" t="s">
        <v>222</v>
      </c>
      <c r="B31" s="14">
        <v>0</v>
      </c>
      <c r="C31" s="14">
        <v>0.3</v>
      </c>
      <c r="D31" s="14">
        <v>7.5</v>
      </c>
      <c r="E31" s="14">
        <v>0</v>
      </c>
      <c r="F31" s="14">
        <v>53</v>
      </c>
      <c r="G31" s="14">
        <v>0</v>
      </c>
      <c r="H31" s="45">
        <v>29.5</v>
      </c>
      <c r="I31" s="468">
        <v>90.3</v>
      </c>
      <c r="J31" s="459">
        <f t="shared" si="0"/>
        <v>0.22799057739939252</v>
      </c>
    </row>
    <row r="32" spans="1:11" x14ac:dyDescent="0.3">
      <c r="A32" s="44" t="s">
        <v>223</v>
      </c>
      <c r="B32" s="14">
        <v>1459.8</v>
      </c>
      <c r="C32" s="14">
        <v>0</v>
      </c>
      <c r="D32" s="14">
        <v>20.3</v>
      </c>
      <c r="E32" s="14">
        <v>0</v>
      </c>
      <c r="F32" s="14">
        <v>64.2</v>
      </c>
      <c r="G32" s="14">
        <v>0</v>
      </c>
      <c r="H32" s="45">
        <v>203.8</v>
      </c>
      <c r="I32" s="468">
        <v>1748.1</v>
      </c>
      <c r="J32" s="459">
        <f t="shared" si="0"/>
        <v>4.4136248986918947</v>
      </c>
    </row>
    <row r="33" spans="1:10" x14ac:dyDescent="0.3">
      <c r="A33" s="44" t="s">
        <v>224</v>
      </c>
      <c r="B33" s="14">
        <v>0</v>
      </c>
      <c r="C33" s="14">
        <v>0</v>
      </c>
      <c r="D33" s="14">
        <v>0</v>
      </c>
      <c r="E33" s="14">
        <v>0</v>
      </c>
      <c r="F33" s="14">
        <v>360</v>
      </c>
      <c r="G33" s="14">
        <v>0</v>
      </c>
      <c r="H33" s="45">
        <v>0</v>
      </c>
      <c r="I33" s="468">
        <v>360</v>
      </c>
      <c r="J33" s="459">
        <f t="shared" si="0"/>
        <v>0.90893253448262801</v>
      </c>
    </row>
    <row r="34" spans="1:10" x14ac:dyDescent="0.3">
      <c r="A34" s="44" t="s">
        <v>225</v>
      </c>
      <c r="B34" s="14">
        <v>0</v>
      </c>
      <c r="C34" s="14">
        <v>0</v>
      </c>
      <c r="D34" s="14">
        <v>0</v>
      </c>
      <c r="E34" s="14">
        <v>0</v>
      </c>
      <c r="F34" s="14">
        <v>147</v>
      </c>
      <c r="G34" s="14">
        <v>0</v>
      </c>
      <c r="H34" s="45">
        <v>681</v>
      </c>
      <c r="I34" s="468">
        <v>828</v>
      </c>
      <c r="J34" s="459">
        <f t="shared" si="0"/>
        <v>2.0905448293100446</v>
      </c>
    </row>
    <row r="35" spans="1:10" x14ac:dyDescent="0.3">
      <c r="A35" s="44" t="s">
        <v>226</v>
      </c>
      <c r="B35" s="14">
        <v>0</v>
      </c>
      <c r="C35" s="14">
        <v>0</v>
      </c>
      <c r="D35" s="14">
        <v>0</v>
      </c>
      <c r="E35" s="14">
        <v>2.2000000000000002</v>
      </c>
      <c r="F35" s="14">
        <v>1045.3</v>
      </c>
      <c r="G35" s="14">
        <v>1478</v>
      </c>
      <c r="H35" s="45">
        <v>80.2</v>
      </c>
      <c r="I35" s="468">
        <v>2605.6999999999998</v>
      </c>
      <c r="J35" s="459">
        <f t="shared" si="0"/>
        <v>6.578904180837176</v>
      </c>
    </row>
    <row r="36" spans="1:10" x14ac:dyDescent="0.3">
      <c r="A36" s="44" t="s">
        <v>227</v>
      </c>
      <c r="B36" s="14">
        <v>0</v>
      </c>
      <c r="C36" s="14">
        <v>0</v>
      </c>
      <c r="D36" s="14">
        <v>0</v>
      </c>
      <c r="E36" s="14">
        <v>3</v>
      </c>
      <c r="F36" s="14">
        <v>96.6</v>
      </c>
      <c r="G36" s="14">
        <v>8781</v>
      </c>
      <c r="H36" s="45">
        <v>13</v>
      </c>
      <c r="I36" s="468">
        <v>8893.6</v>
      </c>
      <c r="J36" s="459">
        <f t="shared" si="0"/>
        <v>22.454673301874166</v>
      </c>
    </row>
    <row r="37" spans="1:10" x14ac:dyDescent="0.3">
      <c r="A37" s="44" t="s">
        <v>228</v>
      </c>
      <c r="B37" s="14">
        <v>0</v>
      </c>
      <c r="C37" s="14">
        <v>0</v>
      </c>
      <c r="D37" s="14">
        <v>0</v>
      </c>
      <c r="E37" s="14">
        <v>0</v>
      </c>
      <c r="F37" s="14">
        <v>4982</v>
      </c>
      <c r="G37" s="14">
        <v>5274.4</v>
      </c>
      <c r="H37" s="45">
        <v>581.79999999999995</v>
      </c>
      <c r="I37" s="468">
        <v>10838.2</v>
      </c>
      <c r="J37" s="459">
        <f t="shared" si="0"/>
        <v>27.364423875637829</v>
      </c>
    </row>
    <row r="38" spans="1:10" x14ac:dyDescent="0.3">
      <c r="A38" s="44" t="s">
        <v>229</v>
      </c>
      <c r="B38" s="14">
        <v>0</v>
      </c>
      <c r="C38" s="14">
        <v>0</v>
      </c>
      <c r="D38" s="14">
        <v>0</v>
      </c>
      <c r="E38" s="14">
        <v>74</v>
      </c>
      <c r="F38" s="14">
        <v>2296.6999999999998</v>
      </c>
      <c r="G38" s="14">
        <v>5243.1</v>
      </c>
      <c r="H38" s="45">
        <v>463.2</v>
      </c>
      <c r="I38" s="468">
        <v>8077</v>
      </c>
      <c r="J38" s="459">
        <f t="shared" si="0"/>
        <v>20.392911336156072</v>
      </c>
    </row>
    <row r="39" spans="1:10" x14ac:dyDescent="0.3">
      <c r="A39" s="44" t="s">
        <v>230</v>
      </c>
      <c r="B39" s="14">
        <v>0</v>
      </c>
      <c r="C39" s="14">
        <v>0</v>
      </c>
      <c r="D39" s="14">
        <v>0</v>
      </c>
      <c r="E39" s="14">
        <v>0</v>
      </c>
      <c r="F39" s="14">
        <v>0</v>
      </c>
      <c r="G39" s="14">
        <v>0</v>
      </c>
      <c r="H39" s="45">
        <v>0</v>
      </c>
      <c r="I39" s="469">
        <v>0</v>
      </c>
      <c r="J39" s="472">
        <f t="shared" si="0"/>
        <v>0</v>
      </c>
    </row>
    <row r="40" spans="1:10" x14ac:dyDescent="0.3">
      <c r="A40" s="44" t="s">
        <v>231</v>
      </c>
      <c r="B40" s="14">
        <v>0</v>
      </c>
      <c r="C40" s="14">
        <v>0</v>
      </c>
      <c r="D40" s="14">
        <v>0</v>
      </c>
      <c r="E40" s="14">
        <v>7.2</v>
      </c>
      <c r="F40" s="14">
        <v>4186</v>
      </c>
      <c r="G40" s="14">
        <v>21.9</v>
      </c>
      <c r="H40" s="45">
        <v>67.2</v>
      </c>
      <c r="I40" s="470">
        <v>4282.3</v>
      </c>
      <c r="J40" s="459">
        <f t="shared" si="0"/>
        <v>10.812004978930439</v>
      </c>
    </row>
    <row r="41" spans="1:10" x14ac:dyDescent="0.3">
      <c r="A41" s="44" t="s">
        <v>232</v>
      </c>
      <c r="B41" s="14">
        <v>0</v>
      </c>
      <c r="C41" s="14">
        <v>0</v>
      </c>
      <c r="D41" s="14">
        <v>0</v>
      </c>
      <c r="E41" s="14">
        <v>875.1</v>
      </c>
      <c r="F41" s="14">
        <v>2</v>
      </c>
      <c r="G41" s="14">
        <v>0</v>
      </c>
      <c r="H41" s="45">
        <v>932.1</v>
      </c>
      <c r="I41" s="470">
        <v>1809.2</v>
      </c>
      <c r="J41" s="459">
        <f t="shared" si="0"/>
        <v>4.5678909482943624</v>
      </c>
    </row>
    <row r="42" spans="1:10" ht="14.4" thickBot="1" x14ac:dyDescent="0.35">
      <c r="A42" s="46" t="s">
        <v>233</v>
      </c>
      <c r="B42" s="14">
        <v>0</v>
      </c>
      <c r="C42" s="14">
        <v>0</v>
      </c>
      <c r="D42" s="14">
        <v>0</v>
      </c>
      <c r="E42" s="14">
        <v>0</v>
      </c>
      <c r="F42" s="14">
        <v>0</v>
      </c>
      <c r="G42" s="14">
        <v>0</v>
      </c>
      <c r="H42" s="47">
        <v>10</v>
      </c>
      <c r="I42" s="470">
        <v>10</v>
      </c>
      <c r="J42" s="473">
        <f t="shared" si="0"/>
        <v>2.5248125957850778E-2</v>
      </c>
    </row>
    <row r="43" spans="1:10" ht="14.4" thickBot="1" x14ac:dyDescent="0.35">
      <c r="A43" s="421" t="s">
        <v>1</v>
      </c>
      <c r="B43" s="63">
        <v>1462.8</v>
      </c>
      <c r="C43" s="63">
        <v>5.3</v>
      </c>
      <c r="D43" s="63">
        <v>52.5</v>
      </c>
      <c r="E43" s="63">
        <v>961.5</v>
      </c>
      <c r="F43" s="63">
        <v>13242.6</v>
      </c>
      <c r="G43" s="63">
        <v>20798.400000000001</v>
      </c>
      <c r="H43" s="64">
        <v>3083.8</v>
      </c>
      <c r="I43" s="58">
        <v>39606.9</v>
      </c>
      <c r="J43" s="442">
        <v>100</v>
      </c>
    </row>
    <row r="44" spans="1:10" x14ac:dyDescent="0.3">
      <c r="A44" s="427" t="s">
        <v>283</v>
      </c>
      <c r="B44" s="428">
        <f>B43*100/$I43</f>
        <v>3.6932958651144117</v>
      </c>
      <c r="C44" s="428">
        <f t="shared" ref="C44:H44" si="1">C43*100/$I43</f>
        <v>1.3381506757660913E-2</v>
      </c>
      <c r="D44" s="428">
        <f t="shared" si="1"/>
        <v>0.13255266127871659</v>
      </c>
      <c r="E44" s="428">
        <f t="shared" si="1"/>
        <v>2.4276073108473524</v>
      </c>
      <c r="F44" s="428">
        <f t="shared" si="1"/>
        <v>33.435083280943473</v>
      </c>
      <c r="G44" s="428">
        <f t="shared" si="1"/>
        <v>52.512062292176367</v>
      </c>
      <c r="H44" s="428">
        <f t="shared" si="1"/>
        <v>7.7860170828820232</v>
      </c>
      <c r="I44" s="434">
        <v>100</v>
      </c>
      <c r="J44" s="418"/>
    </row>
    <row r="45" spans="1:10" x14ac:dyDescent="0.3">
      <c r="A45" s="15" t="s">
        <v>284</v>
      </c>
      <c r="B45" s="11"/>
      <c r="C45" s="423" t="s">
        <v>535</v>
      </c>
    </row>
    <row r="46" spans="1:10" ht="14.4" thickBot="1" x14ac:dyDescent="0.35">
      <c r="G46" s="17"/>
      <c r="H46" s="17"/>
      <c r="I46" s="17"/>
      <c r="J46" s="17"/>
    </row>
    <row r="47" spans="1:10" ht="14.4" thickBot="1" x14ac:dyDescent="0.35">
      <c r="A47" s="782" t="s">
        <v>301</v>
      </c>
      <c r="B47" s="783"/>
      <c r="C47" s="783"/>
      <c r="D47" s="783"/>
      <c r="E47" s="783"/>
      <c r="F47" s="783"/>
      <c r="G47" s="784"/>
      <c r="H47" s="18"/>
      <c r="I47" s="18"/>
      <c r="J47" s="18"/>
    </row>
    <row r="48" spans="1:10" ht="26.25" customHeight="1" thickBot="1" x14ac:dyDescent="0.35">
      <c r="A48" s="142" t="s">
        <v>15</v>
      </c>
      <c r="B48" s="66" t="s">
        <v>234</v>
      </c>
      <c r="C48" s="66" t="s">
        <v>99</v>
      </c>
      <c r="D48" s="66" t="s">
        <v>235</v>
      </c>
      <c r="E48" s="67" t="s">
        <v>236</v>
      </c>
      <c r="F48" s="68" t="s">
        <v>1</v>
      </c>
      <c r="G48" s="417" t="s">
        <v>283</v>
      </c>
    </row>
    <row r="49" spans="1:10" x14ac:dyDescent="0.3">
      <c r="A49" s="42" t="s">
        <v>219</v>
      </c>
      <c r="B49" s="13">
        <v>0</v>
      </c>
      <c r="C49" s="13">
        <v>0</v>
      </c>
      <c r="D49" s="13">
        <v>0</v>
      </c>
      <c r="E49" s="43">
        <v>0</v>
      </c>
      <c r="F49" s="437">
        <v>0</v>
      </c>
      <c r="G49" s="471">
        <f>F49*100/F$64</f>
        <v>0</v>
      </c>
    </row>
    <row r="50" spans="1:10" x14ac:dyDescent="0.3">
      <c r="A50" s="44" t="s">
        <v>220</v>
      </c>
      <c r="B50" s="14">
        <v>0</v>
      </c>
      <c r="C50" s="14">
        <v>0</v>
      </c>
      <c r="D50" s="14">
        <v>0</v>
      </c>
      <c r="E50" s="45">
        <v>0</v>
      </c>
      <c r="F50" s="437">
        <v>0</v>
      </c>
      <c r="G50" s="472">
        <f t="shared" ref="G50:G63" si="2">F50*100/F$64</f>
        <v>0</v>
      </c>
    </row>
    <row r="51" spans="1:10" x14ac:dyDescent="0.3">
      <c r="A51" s="44" t="s">
        <v>221</v>
      </c>
      <c r="B51" s="14">
        <v>0</v>
      </c>
      <c r="C51" s="14">
        <v>0</v>
      </c>
      <c r="D51" s="14">
        <v>0</v>
      </c>
      <c r="E51" s="45">
        <v>0</v>
      </c>
      <c r="F51" s="437">
        <v>0</v>
      </c>
      <c r="G51" s="472">
        <f t="shared" si="2"/>
        <v>0</v>
      </c>
    </row>
    <row r="52" spans="1:10" x14ac:dyDescent="0.3">
      <c r="A52" s="44" t="s">
        <v>222</v>
      </c>
      <c r="B52" s="14">
        <v>0</v>
      </c>
      <c r="C52" s="14">
        <v>0</v>
      </c>
      <c r="D52" s="14">
        <v>0</v>
      </c>
      <c r="E52" s="45">
        <v>0</v>
      </c>
      <c r="F52" s="437">
        <v>0</v>
      </c>
      <c r="G52" s="472">
        <f t="shared" si="2"/>
        <v>0</v>
      </c>
    </row>
    <row r="53" spans="1:10" x14ac:dyDescent="0.3">
      <c r="A53" s="44" t="s">
        <v>223</v>
      </c>
      <c r="B53" s="14">
        <v>0</v>
      </c>
      <c r="C53" s="14">
        <v>124.7</v>
      </c>
      <c r="D53" s="14">
        <v>0</v>
      </c>
      <c r="E53" s="45">
        <v>10.8</v>
      </c>
      <c r="F53" s="437">
        <v>135.5</v>
      </c>
      <c r="G53" s="459">
        <f t="shared" si="2"/>
        <v>0.19734235913687842</v>
      </c>
    </row>
    <row r="54" spans="1:10" x14ac:dyDescent="0.3">
      <c r="A54" s="44" t="s">
        <v>224</v>
      </c>
      <c r="B54" s="14">
        <v>0</v>
      </c>
      <c r="C54" s="14">
        <v>1122.3</v>
      </c>
      <c r="D54" s="14">
        <v>73.400000000000006</v>
      </c>
      <c r="E54" s="45">
        <v>201.2</v>
      </c>
      <c r="F54" s="437">
        <v>1396.9</v>
      </c>
      <c r="G54" s="459">
        <f t="shared" si="2"/>
        <v>2.0344468005778999</v>
      </c>
    </row>
    <row r="55" spans="1:10" x14ac:dyDescent="0.3">
      <c r="A55" s="44" t="s">
        <v>225</v>
      </c>
      <c r="B55" s="14">
        <v>0</v>
      </c>
      <c r="C55" s="14">
        <v>73</v>
      </c>
      <c r="D55" s="14">
        <v>0</v>
      </c>
      <c r="E55" s="45">
        <v>0</v>
      </c>
      <c r="F55" s="437">
        <v>73</v>
      </c>
      <c r="G55" s="459">
        <f t="shared" si="2"/>
        <v>0.10631728573425922</v>
      </c>
    </row>
    <row r="56" spans="1:10" x14ac:dyDescent="0.3">
      <c r="A56" s="44" t="s">
        <v>226</v>
      </c>
      <c r="B56" s="14">
        <v>0</v>
      </c>
      <c r="C56" s="14">
        <v>215.4</v>
      </c>
      <c r="D56" s="14">
        <v>2774.5</v>
      </c>
      <c r="E56" s="45">
        <v>20.6</v>
      </c>
      <c r="F56" s="437">
        <v>3010.5</v>
      </c>
      <c r="G56" s="459">
        <f t="shared" si="2"/>
        <v>4.3844957356573619</v>
      </c>
    </row>
    <row r="57" spans="1:10" x14ac:dyDescent="0.3">
      <c r="A57" s="44" t="s">
        <v>227</v>
      </c>
      <c r="B57" s="14">
        <v>4.9000000000000004</v>
      </c>
      <c r="C57" s="14">
        <v>32.5</v>
      </c>
      <c r="D57" s="14">
        <v>9781.9</v>
      </c>
      <c r="E57" s="45">
        <v>0</v>
      </c>
      <c r="F57" s="437">
        <v>9819.2999999999993</v>
      </c>
      <c r="G57" s="459">
        <f t="shared" si="2"/>
        <v>14.300840052197417</v>
      </c>
    </row>
    <row r="58" spans="1:10" x14ac:dyDescent="0.3">
      <c r="A58" s="44" t="s">
        <v>228</v>
      </c>
      <c r="B58" s="14">
        <v>22.1</v>
      </c>
      <c r="C58" s="14">
        <v>10688.5</v>
      </c>
      <c r="D58" s="14">
        <v>29429.9</v>
      </c>
      <c r="E58" s="45">
        <v>551</v>
      </c>
      <c r="F58" s="437">
        <v>40691.5</v>
      </c>
      <c r="G58" s="459">
        <f t="shared" si="2"/>
        <v>59.263148389802865</v>
      </c>
    </row>
    <row r="59" spans="1:10" x14ac:dyDescent="0.3">
      <c r="A59" s="44" t="s">
        <v>229</v>
      </c>
      <c r="B59" s="14">
        <v>0</v>
      </c>
      <c r="C59" s="14">
        <v>1258.0999999999999</v>
      </c>
      <c r="D59" s="14">
        <v>4360.1000000000004</v>
      </c>
      <c r="E59" s="45">
        <v>108.2</v>
      </c>
      <c r="F59" s="437">
        <v>5726.4</v>
      </c>
      <c r="G59" s="459">
        <f t="shared" si="2"/>
        <v>8.3399356853241375</v>
      </c>
    </row>
    <row r="60" spans="1:10" x14ac:dyDescent="0.3">
      <c r="A60" s="44" t="s">
        <v>230</v>
      </c>
      <c r="B60" s="14">
        <v>0</v>
      </c>
      <c r="C60" s="14">
        <v>0</v>
      </c>
      <c r="D60" s="14">
        <v>0</v>
      </c>
      <c r="E60" s="45">
        <v>0</v>
      </c>
      <c r="F60" s="437">
        <v>0</v>
      </c>
      <c r="G60" s="472">
        <f t="shared" si="2"/>
        <v>0</v>
      </c>
    </row>
    <row r="61" spans="1:10" x14ac:dyDescent="0.3">
      <c r="A61" s="44" t="s">
        <v>231</v>
      </c>
      <c r="B61" s="14">
        <v>15.6</v>
      </c>
      <c r="C61" s="14">
        <v>6791.3</v>
      </c>
      <c r="D61" s="14">
        <v>900</v>
      </c>
      <c r="E61" s="45">
        <v>102.4</v>
      </c>
      <c r="F61" s="437">
        <v>7809.3</v>
      </c>
      <c r="G61" s="459">
        <f t="shared" si="2"/>
        <v>11.373473691569187</v>
      </c>
    </row>
    <row r="62" spans="1:10" x14ac:dyDescent="0.3">
      <c r="A62" s="44" t="s">
        <v>232</v>
      </c>
      <c r="B62" s="14">
        <v>0</v>
      </c>
      <c r="C62" s="14">
        <v>0</v>
      </c>
      <c r="D62" s="14">
        <v>0</v>
      </c>
      <c r="E62" s="45">
        <v>0</v>
      </c>
      <c r="F62" s="437">
        <v>0</v>
      </c>
      <c r="G62" s="472">
        <f t="shared" si="2"/>
        <v>0</v>
      </c>
    </row>
    <row r="63" spans="1:10" ht="14.4" thickBot="1" x14ac:dyDescent="0.35">
      <c r="A63" s="46" t="s">
        <v>233</v>
      </c>
      <c r="B63" s="48">
        <v>0</v>
      </c>
      <c r="C63" s="48">
        <v>0</v>
      </c>
      <c r="D63" s="48">
        <v>0</v>
      </c>
      <c r="E63" s="47">
        <v>0</v>
      </c>
      <c r="F63" s="437">
        <v>0</v>
      </c>
      <c r="G63" s="474">
        <f t="shared" si="2"/>
        <v>0</v>
      </c>
    </row>
    <row r="64" spans="1:10" ht="14.4" thickBot="1" x14ac:dyDescent="0.35">
      <c r="A64" s="421" t="s">
        <v>1</v>
      </c>
      <c r="B64" s="63">
        <v>42.6</v>
      </c>
      <c r="C64" s="63">
        <v>20305.8</v>
      </c>
      <c r="D64" s="63">
        <v>47319.8</v>
      </c>
      <c r="E64" s="64">
        <v>994.2</v>
      </c>
      <c r="F64" s="62">
        <v>68662.399999999994</v>
      </c>
      <c r="G64" s="478">
        <v>100</v>
      </c>
      <c r="I64" s="17"/>
      <c r="J64" s="17"/>
    </row>
    <row r="65" spans="1:10" x14ac:dyDescent="0.3">
      <c r="A65" s="427" t="s">
        <v>283</v>
      </c>
      <c r="B65" s="428">
        <f>B64*100/$F64</f>
        <v>6.2042690031225249E-2</v>
      </c>
      <c r="C65" s="428">
        <f t="shared" ref="C65:E65" si="3">C64*100/$F64</f>
        <v>29.57339096798248</v>
      </c>
      <c r="D65" s="428">
        <f t="shared" si="3"/>
        <v>68.916612294356156</v>
      </c>
      <c r="E65" s="428">
        <f t="shared" si="3"/>
        <v>1.4479540476301442</v>
      </c>
      <c r="F65" s="434">
        <v>100</v>
      </c>
      <c r="G65" s="492"/>
      <c r="I65" s="17"/>
      <c r="J65" s="17"/>
    </row>
    <row r="66" spans="1:10" x14ac:dyDescent="0.3">
      <c r="A66" s="15" t="s">
        <v>284</v>
      </c>
      <c r="B66" s="11"/>
      <c r="I66" s="17"/>
      <c r="J66" s="17"/>
    </row>
    <row r="67" spans="1:10" ht="14.4" thickBot="1" x14ac:dyDescent="0.35"/>
    <row r="68" spans="1:10" ht="24.75" customHeight="1" thickBot="1" x14ac:dyDescent="0.35">
      <c r="A68" s="785" t="s">
        <v>307</v>
      </c>
      <c r="B68" s="786"/>
      <c r="C68" s="787"/>
    </row>
    <row r="69" spans="1:10" ht="14.4" thickBot="1" x14ac:dyDescent="0.35">
      <c r="A69" s="788" t="s">
        <v>31</v>
      </c>
      <c r="B69" s="789"/>
      <c r="C69" s="415" t="s">
        <v>240</v>
      </c>
    </row>
    <row r="70" spans="1:10" x14ac:dyDescent="0.3">
      <c r="A70" s="803" t="s">
        <v>65</v>
      </c>
      <c r="B70" s="804"/>
      <c r="C70" s="117">
        <v>1462.8</v>
      </c>
    </row>
    <row r="71" spans="1:10" x14ac:dyDescent="0.3">
      <c r="A71" s="778" t="s">
        <v>536</v>
      </c>
      <c r="B71" s="779"/>
      <c r="C71" s="118">
        <v>5.3</v>
      </c>
    </row>
    <row r="72" spans="1:10" x14ac:dyDescent="0.3">
      <c r="A72" s="778" t="s">
        <v>537</v>
      </c>
      <c r="B72" s="779"/>
      <c r="C72" s="118">
        <v>52.5</v>
      </c>
    </row>
    <row r="73" spans="1:10" x14ac:dyDescent="0.3">
      <c r="A73" s="778" t="s">
        <v>234</v>
      </c>
      <c r="B73" s="779"/>
      <c r="C73" s="118">
        <v>1004.1</v>
      </c>
    </row>
    <row r="74" spans="1:10" x14ac:dyDescent="0.3">
      <c r="A74" s="778" t="s">
        <v>99</v>
      </c>
      <c r="B74" s="779"/>
      <c r="C74" s="118">
        <v>33548.400000000001</v>
      </c>
    </row>
    <row r="75" spans="1:10" x14ac:dyDescent="0.3">
      <c r="A75" s="778" t="s">
        <v>235</v>
      </c>
      <c r="B75" s="779"/>
      <c r="C75" s="118">
        <v>68118.2</v>
      </c>
    </row>
    <row r="76" spans="1:10" ht="14.4" thickBot="1" x14ac:dyDescent="0.35">
      <c r="A76" s="778" t="s">
        <v>236</v>
      </c>
      <c r="B76" s="779"/>
      <c r="C76" s="118">
        <v>4078</v>
      </c>
    </row>
    <row r="77" spans="1:10" ht="14.4" thickBot="1" x14ac:dyDescent="0.35">
      <c r="A77" s="780" t="s">
        <v>237</v>
      </c>
      <c r="B77" s="781"/>
      <c r="C77" s="119">
        <f>SUM(C70:C76)</f>
        <v>108269.29999999999</v>
      </c>
    </row>
    <row r="78" spans="1:10" x14ac:dyDescent="0.3">
      <c r="A78" s="15" t="s">
        <v>284</v>
      </c>
      <c r="B78" s="11"/>
      <c r="C78" s="423" t="s">
        <v>535</v>
      </c>
    </row>
  </sheetData>
  <mergeCells count="18">
    <mergeCell ref="E3:G3"/>
    <mergeCell ref="A2:D2"/>
    <mergeCell ref="A3:A4"/>
    <mergeCell ref="B3:B4"/>
    <mergeCell ref="C3:C4"/>
    <mergeCell ref="D3:D4"/>
    <mergeCell ref="A76:B76"/>
    <mergeCell ref="A77:B77"/>
    <mergeCell ref="A26:J26"/>
    <mergeCell ref="A47:G47"/>
    <mergeCell ref="A73:B73"/>
    <mergeCell ref="A74:B74"/>
    <mergeCell ref="A75:B75"/>
    <mergeCell ref="A68:C68"/>
    <mergeCell ref="A69:B69"/>
    <mergeCell ref="A70:B70"/>
    <mergeCell ref="A71:B71"/>
    <mergeCell ref="A72:B72"/>
  </mergeCells>
  <pageMargins left="0.75" right="0.75" top="1" bottom="1" header="0" footer="0"/>
  <pageSetup scale="6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87"/>
  <sheetViews>
    <sheetView showGridLines="0" topLeftCell="A10" workbookViewId="0"/>
  </sheetViews>
  <sheetFormatPr baseColWidth="10" defaultRowHeight="13.2" x14ac:dyDescent="0.25"/>
  <cols>
    <col min="1" max="1" width="16.88671875" customWidth="1"/>
    <col min="2" max="2" width="11" customWidth="1"/>
    <col min="3" max="3" width="12" customWidth="1"/>
    <col min="4" max="4" width="9.5546875" customWidth="1"/>
    <col min="5" max="5" width="12" customWidth="1"/>
    <col min="6" max="6" width="12.109375" customWidth="1"/>
    <col min="7" max="7" width="9.33203125" customWidth="1"/>
    <col min="8" max="8" width="12.5546875" customWidth="1"/>
    <col min="9" max="9" width="8.33203125" customWidth="1"/>
    <col min="10" max="10" width="14.88671875" customWidth="1"/>
    <col min="11" max="11" width="10.88671875" customWidth="1"/>
    <col min="12" max="12" width="8.33203125" customWidth="1"/>
    <col min="13" max="13" width="11.109375" customWidth="1"/>
    <col min="14" max="14" width="13.6640625" customWidth="1"/>
  </cols>
  <sheetData>
    <row r="1" spans="1:13" ht="14.4" thickBot="1" x14ac:dyDescent="0.35">
      <c r="A1" s="10"/>
      <c r="B1" s="10"/>
      <c r="C1" s="10"/>
      <c r="D1" s="10"/>
      <c r="E1" s="17"/>
      <c r="F1" s="10"/>
      <c r="G1" s="10"/>
      <c r="H1" s="10"/>
      <c r="I1" s="10"/>
      <c r="J1" s="10"/>
      <c r="K1" s="10"/>
      <c r="L1" s="10"/>
      <c r="M1" s="10"/>
    </row>
    <row r="2" spans="1:13" ht="25.5" customHeight="1" thickBot="1" x14ac:dyDescent="0.3">
      <c r="A2" s="792" t="s">
        <v>330</v>
      </c>
      <c r="B2" s="793"/>
      <c r="C2" s="793"/>
      <c r="D2" s="794"/>
      <c r="E2" s="792" t="s">
        <v>331</v>
      </c>
      <c r="F2" s="793"/>
      <c r="G2" s="794"/>
      <c r="H2" s="801" t="s">
        <v>479</v>
      </c>
      <c r="I2" s="12"/>
    </row>
    <row r="3" spans="1:13" ht="27" customHeight="1" thickBot="1" x14ac:dyDescent="0.3">
      <c r="A3" s="75" t="s">
        <v>15</v>
      </c>
      <c r="B3" s="76" t="s">
        <v>3</v>
      </c>
      <c r="C3" s="77" t="s">
        <v>396</v>
      </c>
      <c r="D3" s="68" t="s">
        <v>1</v>
      </c>
      <c r="E3" s="76" t="s">
        <v>3</v>
      </c>
      <c r="F3" s="77" t="s">
        <v>373</v>
      </c>
      <c r="G3" s="68" t="s">
        <v>1</v>
      </c>
      <c r="H3" s="809"/>
      <c r="I3" s="12"/>
    </row>
    <row r="4" spans="1:13" x14ac:dyDescent="0.25">
      <c r="A4" s="42" t="s">
        <v>296</v>
      </c>
      <c r="B4" s="78">
        <v>0</v>
      </c>
      <c r="C4" s="79">
        <v>0</v>
      </c>
      <c r="D4" s="60">
        <f>SUM(B4:C4)</f>
        <v>0</v>
      </c>
      <c r="E4" s="83">
        <v>0</v>
      </c>
      <c r="F4" s="84">
        <v>0</v>
      </c>
      <c r="G4" s="310">
        <f>SUM(E4:F4)</f>
        <v>0</v>
      </c>
      <c r="H4" s="312">
        <f>D4+G4</f>
        <v>0</v>
      </c>
      <c r="I4" s="12"/>
    </row>
    <row r="5" spans="1:13" x14ac:dyDescent="0.25">
      <c r="A5" s="44" t="s">
        <v>220</v>
      </c>
      <c r="B5" s="78">
        <v>21.3</v>
      </c>
      <c r="C5" s="79">
        <v>0</v>
      </c>
      <c r="D5" s="60">
        <f t="shared" ref="D5:D18" si="0">SUM(B5:C5)</f>
        <v>21.3</v>
      </c>
      <c r="E5" s="86">
        <v>0</v>
      </c>
      <c r="F5" s="36">
        <v>0</v>
      </c>
      <c r="G5" s="310">
        <f t="shared" ref="G5:G18" si="1">SUM(E5:F5)</f>
        <v>0</v>
      </c>
      <c r="H5" s="313">
        <f t="shared" ref="H5:H18" si="2">D5+G5</f>
        <v>21.3</v>
      </c>
      <c r="I5" s="12"/>
    </row>
    <row r="6" spans="1:13" x14ac:dyDescent="0.25">
      <c r="A6" s="44" t="s">
        <v>221</v>
      </c>
      <c r="B6" s="78">
        <v>29.5</v>
      </c>
      <c r="C6" s="79">
        <v>0</v>
      </c>
      <c r="D6" s="60">
        <f t="shared" si="0"/>
        <v>29.5</v>
      </c>
      <c r="E6" s="86">
        <v>0</v>
      </c>
      <c r="F6" s="36">
        <v>0</v>
      </c>
      <c r="G6" s="310">
        <f t="shared" si="1"/>
        <v>0</v>
      </c>
      <c r="H6" s="313">
        <f t="shared" si="2"/>
        <v>29.5</v>
      </c>
      <c r="I6" s="12"/>
    </row>
    <row r="7" spans="1:13" x14ac:dyDescent="0.25">
      <c r="A7" s="44" t="s">
        <v>222</v>
      </c>
      <c r="B7" s="78">
        <v>101.5</v>
      </c>
      <c r="C7" s="79">
        <v>0</v>
      </c>
      <c r="D7" s="60">
        <f t="shared" si="0"/>
        <v>101.5</v>
      </c>
      <c r="E7" s="86">
        <v>0</v>
      </c>
      <c r="F7" s="36">
        <v>0</v>
      </c>
      <c r="G7" s="310">
        <f t="shared" si="1"/>
        <v>0</v>
      </c>
      <c r="H7" s="313">
        <f t="shared" si="2"/>
        <v>101.5</v>
      </c>
      <c r="I7" s="12"/>
    </row>
    <row r="8" spans="1:13" x14ac:dyDescent="0.25">
      <c r="A8" s="44" t="s">
        <v>223</v>
      </c>
      <c r="B8" s="78">
        <v>1981.08</v>
      </c>
      <c r="C8" s="79">
        <v>374</v>
      </c>
      <c r="D8" s="60">
        <f t="shared" si="0"/>
        <v>2355.08</v>
      </c>
      <c r="E8" s="89">
        <v>68.099999999999994</v>
      </c>
      <c r="F8" s="36">
        <v>45.5</v>
      </c>
      <c r="G8" s="310">
        <f t="shared" si="1"/>
        <v>113.6</v>
      </c>
      <c r="H8" s="313">
        <f t="shared" si="2"/>
        <v>2468.6799999999998</v>
      </c>
      <c r="I8" s="12"/>
    </row>
    <row r="9" spans="1:13" x14ac:dyDescent="0.25">
      <c r="A9" s="44" t="s">
        <v>224</v>
      </c>
      <c r="B9" s="78">
        <v>49.6</v>
      </c>
      <c r="C9" s="79">
        <v>425.9</v>
      </c>
      <c r="D9" s="60">
        <f t="shared" si="0"/>
        <v>475.5</v>
      </c>
      <c r="E9" s="86">
        <v>0</v>
      </c>
      <c r="F9" s="36">
        <v>1244</v>
      </c>
      <c r="G9" s="310">
        <f t="shared" si="1"/>
        <v>1244</v>
      </c>
      <c r="H9" s="313">
        <f t="shared" si="2"/>
        <v>1719.5</v>
      </c>
      <c r="I9" s="12"/>
    </row>
    <row r="10" spans="1:13" x14ac:dyDescent="0.25">
      <c r="A10" s="44" t="s">
        <v>225</v>
      </c>
      <c r="B10" s="78">
        <v>42.2</v>
      </c>
      <c r="C10" s="79">
        <v>70.5</v>
      </c>
      <c r="D10" s="60">
        <f t="shared" si="0"/>
        <v>112.7</v>
      </c>
      <c r="E10" s="89">
        <v>355</v>
      </c>
      <c r="F10" s="36">
        <v>0</v>
      </c>
      <c r="G10" s="310">
        <f t="shared" si="1"/>
        <v>355</v>
      </c>
      <c r="H10" s="313">
        <f t="shared" si="2"/>
        <v>467.7</v>
      </c>
      <c r="I10" s="12"/>
    </row>
    <row r="11" spans="1:13" x14ac:dyDescent="0.25">
      <c r="A11" s="44" t="s">
        <v>388</v>
      </c>
      <c r="B11" s="78">
        <v>989.37</v>
      </c>
      <c r="C11" s="79">
        <v>3202.49</v>
      </c>
      <c r="D11" s="60">
        <f t="shared" si="0"/>
        <v>4191.8599999999997</v>
      </c>
      <c r="E11" s="89">
        <v>95.2</v>
      </c>
      <c r="F11" s="36">
        <v>4246.8</v>
      </c>
      <c r="G11" s="310">
        <f t="shared" si="1"/>
        <v>4342</v>
      </c>
      <c r="H11" s="313">
        <f t="shared" si="2"/>
        <v>8533.86</v>
      </c>
      <c r="I11" s="12"/>
    </row>
    <row r="12" spans="1:13" x14ac:dyDescent="0.25">
      <c r="A12" s="44" t="s">
        <v>390</v>
      </c>
      <c r="B12" s="78">
        <v>1367.1</v>
      </c>
      <c r="C12" s="79">
        <v>4591.1400000000003</v>
      </c>
      <c r="D12" s="60">
        <f t="shared" si="0"/>
        <v>5958.24</v>
      </c>
      <c r="E12" s="89">
        <v>268.2</v>
      </c>
      <c r="F12" s="36">
        <v>10737.92</v>
      </c>
      <c r="G12" s="310">
        <f t="shared" si="1"/>
        <v>11006.12</v>
      </c>
      <c r="H12" s="313">
        <f t="shared" si="2"/>
        <v>16964.36</v>
      </c>
      <c r="I12" s="12"/>
    </row>
    <row r="13" spans="1:13" x14ac:dyDescent="0.25">
      <c r="A13" s="44" t="s">
        <v>228</v>
      </c>
      <c r="B13" s="78">
        <v>1961</v>
      </c>
      <c r="C13" s="79">
        <v>6650.06</v>
      </c>
      <c r="D13" s="60">
        <f t="shared" si="0"/>
        <v>8611.0600000000013</v>
      </c>
      <c r="E13" s="86">
        <v>0</v>
      </c>
      <c r="F13" s="36">
        <v>35305.33</v>
      </c>
      <c r="G13" s="310">
        <f t="shared" si="1"/>
        <v>35305.33</v>
      </c>
      <c r="H13" s="313">
        <f t="shared" si="2"/>
        <v>43916.39</v>
      </c>
      <c r="I13" s="12"/>
    </row>
    <row r="14" spans="1:13" x14ac:dyDescent="0.25">
      <c r="A14" s="44" t="s">
        <v>391</v>
      </c>
      <c r="B14" s="78">
        <v>4925.34</v>
      </c>
      <c r="C14" s="79">
        <v>8269</v>
      </c>
      <c r="D14" s="60">
        <f t="shared" si="0"/>
        <v>13194.34</v>
      </c>
      <c r="E14" s="89">
        <v>85.2</v>
      </c>
      <c r="F14" s="36">
        <v>1283.0999999999999</v>
      </c>
      <c r="G14" s="310">
        <f t="shared" si="1"/>
        <v>1368.3</v>
      </c>
      <c r="H14" s="313">
        <f t="shared" si="2"/>
        <v>14562.64</v>
      </c>
      <c r="I14" s="12"/>
    </row>
    <row r="15" spans="1:13" x14ac:dyDescent="0.25">
      <c r="A15" s="44" t="s">
        <v>394</v>
      </c>
      <c r="B15" s="78">
        <v>0</v>
      </c>
      <c r="C15" s="79">
        <v>0</v>
      </c>
      <c r="D15" s="60">
        <f t="shared" si="0"/>
        <v>0</v>
      </c>
      <c r="E15" s="94">
        <v>0</v>
      </c>
      <c r="F15" s="95">
        <v>0</v>
      </c>
      <c r="G15" s="310">
        <f t="shared" si="1"/>
        <v>0</v>
      </c>
      <c r="H15" s="313">
        <f t="shared" si="2"/>
        <v>0</v>
      </c>
      <c r="I15" s="12"/>
    </row>
    <row r="16" spans="1:13" x14ac:dyDescent="0.25">
      <c r="A16" s="44" t="s">
        <v>231</v>
      </c>
      <c r="B16" s="78">
        <v>902.6</v>
      </c>
      <c r="C16" s="79">
        <v>6894</v>
      </c>
      <c r="D16" s="60">
        <f t="shared" si="0"/>
        <v>7796.6</v>
      </c>
      <c r="E16" s="86">
        <v>0</v>
      </c>
      <c r="F16" s="98">
        <v>4281.6000000000004</v>
      </c>
      <c r="G16" s="310">
        <f t="shared" si="1"/>
        <v>4281.6000000000004</v>
      </c>
      <c r="H16" s="313">
        <f t="shared" si="2"/>
        <v>12078.2</v>
      </c>
      <c r="I16" s="12"/>
    </row>
    <row r="17" spans="1:16" x14ac:dyDescent="0.25">
      <c r="A17" s="44" t="s">
        <v>232</v>
      </c>
      <c r="B17" s="78">
        <v>468.6</v>
      </c>
      <c r="C17" s="79">
        <v>1005.7</v>
      </c>
      <c r="D17" s="60">
        <f t="shared" si="0"/>
        <v>1474.3000000000002</v>
      </c>
      <c r="E17" s="89">
        <v>0</v>
      </c>
      <c r="F17" s="36">
        <v>0</v>
      </c>
      <c r="G17" s="310">
        <f t="shared" si="1"/>
        <v>0</v>
      </c>
      <c r="H17" s="313">
        <f t="shared" si="2"/>
        <v>1474.3000000000002</v>
      </c>
      <c r="I17" s="12"/>
    </row>
    <row r="18" spans="1:16" ht="13.8" thickBot="1" x14ac:dyDescent="0.3">
      <c r="A18" s="99" t="s">
        <v>233</v>
      </c>
      <c r="B18" s="100">
        <v>12.4</v>
      </c>
      <c r="C18" s="101">
        <v>0</v>
      </c>
      <c r="D18" s="102">
        <f t="shared" si="0"/>
        <v>12.4</v>
      </c>
      <c r="E18" s="86">
        <v>0</v>
      </c>
      <c r="F18" s="36">
        <v>0</v>
      </c>
      <c r="G18" s="310">
        <f t="shared" si="1"/>
        <v>0</v>
      </c>
      <c r="H18" s="313">
        <f t="shared" si="2"/>
        <v>12.4</v>
      </c>
      <c r="I18" s="12"/>
    </row>
    <row r="19" spans="1:16" ht="13.8" thickBot="1" x14ac:dyDescent="0.3">
      <c r="A19" s="306" t="s">
        <v>237</v>
      </c>
      <c r="B19" s="105">
        <f t="shared" ref="B19:D19" si="3">SUM(B4:B18)</f>
        <v>12851.59</v>
      </c>
      <c r="C19" s="106">
        <f t="shared" si="3"/>
        <v>31482.79</v>
      </c>
      <c r="D19" s="107">
        <f t="shared" si="3"/>
        <v>44334.380000000005</v>
      </c>
      <c r="E19" s="56">
        <f>SUM(E4:E18)</f>
        <v>871.7</v>
      </c>
      <c r="F19" s="111">
        <f>SUM(F4:F18)</f>
        <v>57144.25</v>
      </c>
      <c r="G19" s="311">
        <f>SUM(G4:G18)</f>
        <v>58015.950000000004</v>
      </c>
      <c r="H19" s="112">
        <f>SUM(H4:H18)</f>
        <v>102350.33</v>
      </c>
      <c r="I19" s="12"/>
    </row>
    <row r="20" spans="1:16" x14ac:dyDescent="0.25">
      <c r="A20" s="493" t="s">
        <v>283</v>
      </c>
      <c r="B20" s="494">
        <f>(B19/D19)*100</f>
        <v>28.987864497033677</v>
      </c>
      <c r="C20" s="494">
        <f>(C19/D19)*100</f>
        <v>71.012135502966316</v>
      </c>
      <c r="D20" s="514">
        <f>D19*100/$H19</f>
        <v>43.316303914213073</v>
      </c>
      <c r="E20" s="495">
        <f>(E19/G19)*100</f>
        <v>1.5025178420761878</v>
      </c>
      <c r="F20" s="496">
        <f>(F19/G19)*100</f>
        <v>98.497482157923812</v>
      </c>
      <c r="G20" s="514">
        <f>G19*100/$H19</f>
        <v>56.68369608578692</v>
      </c>
      <c r="H20" s="515">
        <v>100</v>
      </c>
      <c r="I20" s="12"/>
    </row>
    <row r="21" spans="1:16" ht="13.8" x14ac:dyDescent="0.3">
      <c r="A21" s="308" t="s">
        <v>284</v>
      </c>
      <c r="B21" s="11"/>
      <c r="C21" s="10"/>
      <c r="D21" s="17"/>
      <c r="E21" s="15"/>
      <c r="F21" s="11"/>
      <c r="G21" s="10"/>
      <c r="H21" s="10"/>
      <c r="I21" s="10"/>
    </row>
    <row r="22" spans="1:16" ht="13.8" x14ac:dyDescent="0.3">
      <c r="A22" s="309" t="s">
        <v>371</v>
      </c>
      <c r="B22" s="11"/>
      <c r="C22" s="10"/>
      <c r="D22" s="17"/>
      <c r="E22" s="17"/>
      <c r="F22" s="10"/>
      <c r="G22" s="10"/>
      <c r="H22" s="10"/>
      <c r="I22" s="10"/>
      <c r="J22" s="15"/>
      <c r="K22" s="11"/>
      <c r="L22" s="10"/>
      <c r="M22" s="10"/>
    </row>
    <row r="23" spans="1:16" ht="13.8" x14ac:dyDescent="0.3">
      <c r="A23" s="308" t="s">
        <v>387</v>
      </c>
      <c r="B23" s="11"/>
      <c r="C23" s="10"/>
      <c r="D23" s="17"/>
      <c r="E23" s="17"/>
      <c r="F23" s="10"/>
      <c r="G23" s="10"/>
      <c r="H23" s="10"/>
      <c r="I23" s="10"/>
      <c r="J23" s="15"/>
      <c r="K23" s="11"/>
      <c r="L23" s="10"/>
      <c r="M23" s="10"/>
    </row>
    <row r="24" spans="1:16" ht="13.8" x14ac:dyDescent="0.3">
      <c r="A24" s="308" t="s">
        <v>389</v>
      </c>
      <c r="B24" s="11"/>
      <c r="C24" s="10"/>
      <c r="D24" s="17"/>
      <c r="E24" s="17"/>
      <c r="F24" s="10"/>
      <c r="G24" s="10"/>
      <c r="H24" s="10"/>
      <c r="I24" s="10"/>
      <c r="J24" s="15"/>
      <c r="K24" s="11"/>
      <c r="L24" s="10"/>
      <c r="M24" s="10"/>
    </row>
    <row r="25" spans="1:16" ht="13.8" x14ac:dyDescent="0.3">
      <c r="A25" s="308" t="s">
        <v>392</v>
      </c>
      <c r="B25" s="11"/>
      <c r="C25" s="10"/>
      <c r="D25" s="17"/>
      <c r="E25" s="17"/>
      <c r="F25" s="10"/>
      <c r="G25" s="10"/>
      <c r="H25" s="10"/>
      <c r="I25" s="10"/>
      <c r="J25" s="15"/>
      <c r="K25" s="11"/>
      <c r="L25" s="10"/>
      <c r="M25" s="10"/>
    </row>
    <row r="26" spans="1:16" ht="13.8" x14ac:dyDescent="0.3">
      <c r="A26" s="309" t="s">
        <v>393</v>
      </c>
      <c r="B26" s="11"/>
      <c r="C26" s="10"/>
      <c r="D26" s="17"/>
      <c r="E26" s="17"/>
      <c r="F26" s="10"/>
      <c r="G26" s="10"/>
      <c r="H26" s="10"/>
      <c r="I26" s="10"/>
      <c r="J26" s="15"/>
      <c r="K26" s="11"/>
      <c r="L26" s="10"/>
      <c r="M26" s="10"/>
    </row>
    <row r="27" spans="1:16" ht="13.8" x14ac:dyDescent="0.3">
      <c r="A27" s="308" t="s">
        <v>395</v>
      </c>
      <c r="B27" s="11"/>
      <c r="C27" s="10"/>
      <c r="D27" s="17"/>
      <c r="E27" s="17"/>
      <c r="F27" s="10"/>
      <c r="G27" s="10"/>
      <c r="H27" s="10"/>
      <c r="I27" s="10"/>
      <c r="J27" s="15"/>
      <c r="K27" s="11"/>
      <c r="L27" s="10"/>
      <c r="M27" s="10"/>
    </row>
    <row r="28" spans="1:16" ht="13.8" x14ac:dyDescent="0.3">
      <c r="A28" s="308" t="s">
        <v>500</v>
      </c>
      <c r="B28" s="11"/>
      <c r="C28" s="10"/>
      <c r="D28" s="17"/>
      <c r="E28" s="17"/>
      <c r="F28" s="10"/>
      <c r="G28" s="10"/>
      <c r="H28" s="10"/>
      <c r="I28" s="10"/>
      <c r="J28" s="15"/>
      <c r="K28" s="11"/>
      <c r="L28" s="10"/>
      <c r="M28" s="10"/>
    </row>
    <row r="29" spans="1:16" ht="13.8" x14ac:dyDescent="0.3">
      <c r="A29" s="308" t="s">
        <v>501</v>
      </c>
      <c r="B29" s="11"/>
      <c r="C29" s="10"/>
      <c r="D29" s="17"/>
      <c r="E29" s="17"/>
      <c r="F29" s="10"/>
      <c r="G29" s="10"/>
      <c r="H29" s="10"/>
      <c r="I29" s="10"/>
      <c r="J29" s="15"/>
      <c r="K29" s="11"/>
      <c r="L29" s="10"/>
      <c r="M29" s="10"/>
    </row>
    <row r="30" spans="1:16" ht="13.8" x14ac:dyDescent="0.3">
      <c r="A30" s="308" t="s">
        <v>502</v>
      </c>
      <c r="B30" s="9"/>
      <c r="C30" s="10"/>
      <c r="D30" s="17"/>
      <c r="E30" s="17"/>
      <c r="F30" s="10"/>
      <c r="G30" s="10"/>
      <c r="H30" s="10"/>
      <c r="I30" s="10"/>
      <c r="J30" s="15"/>
      <c r="K30" s="11"/>
      <c r="L30" s="10"/>
      <c r="M30" s="10"/>
    </row>
    <row r="31" spans="1:16" ht="14.4" thickBot="1" x14ac:dyDescent="0.35">
      <c r="A31" s="8"/>
      <c r="B31" s="8"/>
      <c r="C31" s="12"/>
      <c r="D31" s="12"/>
      <c r="E31" s="12"/>
      <c r="F31" s="12"/>
      <c r="G31" s="12"/>
      <c r="H31" s="12"/>
      <c r="I31" s="12"/>
      <c r="J31" s="12"/>
      <c r="K31" s="12"/>
      <c r="L31" s="17"/>
      <c r="M31" s="17"/>
      <c r="N31" s="2"/>
      <c r="O31" s="2"/>
      <c r="P31" s="2"/>
    </row>
    <row r="32" spans="1:16" ht="14.4" thickBot="1" x14ac:dyDescent="0.35">
      <c r="A32" s="782" t="s">
        <v>305</v>
      </c>
      <c r="B32" s="783"/>
      <c r="C32" s="783"/>
      <c r="D32" s="783"/>
      <c r="E32" s="783"/>
      <c r="F32" s="783"/>
      <c r="G32" s="783"/>
      <c r="H32" s="783"/>
      <c r="I32" s="783"/>
      <c r="J32" s="783"/>
      <c r="K32" s="783"/>
      <c r="L32" s="784"/>
      <c r="M32" s="18"/>
      <c r="N32" s="1"/>
      <c r="O32" s="1"/>
      <c r="P32" s="2"/>
    </row>
    <row r="33" spans="1:16" ht="27" customHeight="1" thickBot="1" x14ac:dyDescent="0.3">
      <c r="A33" s="65" t="s">
        <v>15</v>
      </c>
      <c r="B33" s="66" t="s">
        <v>65</v>
      </c>
      <c r="C33" s="66" t="s">
        <v>536</v>
      </c>
      <c r="D33" s="66" t="s">
        <v>537</v>
      </c>
      <c r="E33" s="66" t="s">
        <v>238</v>
      </c>
      <c r="F33" s="66" t="s">
        <v>234</v>
      </c>
      <c r="G33" s="66" t="s">
        <v>99</v>
      </c>
      <c r="H33" s="66" t="s">
        <v>235</v>
      </c>
      <c r="I33" s="66" t="s">
        <v>239</v>
      </c>
      <c r="J33" s="67" t="s">
        <v>236</v>
      </c>
      <c r="K33" s="114" t="s">
        <v>1</v>
      </c>
      <c r="L33" s="417" t="s">
        <v>283</v>
      </c>
      <c r="M33" s="29"/>
      <c r="N33" s="4"/>
      <c r="O33" s="5"/>
      <c r="P33" s="2"/>
    </row>
    <row r="34" spans="1:16" ht="13.8" x14ac:dyDescent="0.3">
      <c r="A34" s="31" t="s">
        <v>219</v>
      </c>
      <c r="B34" s="13">
        <v>0</v>
      </c>
      <c r="C34" s="13">
        <v>0</v>
      </c>
      <c r="D34" s="13">
        <v>0</v>
      </c>
      <c r="E34" s="13">
        <v>0</v>
      </c>
      <c r="F34" s="13">
        <v>0</v>
      </c>
      <c r="G34" s="13">
        <v>0</v>
      </c>
      <c r="H34" s="13">
        <v>0</v>
      </c>
      <c r="I34" s="13">
        <v>0</v>
      </c>
      <c r="J34" s="43">
        <v>0</v>
      </c>
      <c r="K34" s="437">
        <v>0</v>
      </c>
      <c r="L34" s="471">
        <f>K34*100/K$49</f>
        <v>0</v>
      </c>
      <c r="M34" s="72"/>
      <c r="N34" s="7"/>
      <c r="O34" s="6"/>
      <c r="P34" s="2"/>
    </row>
    <row r="35" spans="1:16" ht="13.8" x14ac:dyDescent="0.3">
      <c r="A35" s="34" t="s">
        <v>220</v>
      </c>
      <c r="B35" s="14">
        <v>0</v>
      </c>
      <c r="C35" s="14">
        <v>6.9</v>
      </c>
      <c r="D35" s="14">
        <v>11.1</v>
      </c>
      <c r="E35" s="14">
        <v>2.2999999999999998</v>
      </c>
      <c r="F35" s="14">
        <v>0</v>
      </c>
      <c r="G35" s="14">
        <v>0</v>
      </c>
      <c r="H35" s="14">
        <v>0</v>
      </c>
      <c r="I35" s="14">
        <v>0</v>
      </c>
      <c r="J35" s="115">
        <v>1</v>
      </c>
      <c r="K35" s="437">
        <v>21.3</v>
      </c>
      <c r="L35" s="475">
        <f t="shared" ref="L35:L48" si="4">K35*100/K$49</f>
        <v>4.8043956837128726E-2</v>
      </c>
      <c r="M35" s="72"/>
      <c r="N35" s="7"/>
      <c r="O35" s="6"/>
      <c r="P35" s="2"/>
    </row>
    <row r="36" spans="1:16" ht="13.8" x14ac:dyDescent="0.3">
      <c r="A36" s="34" t="s">
        <v>221</v>
      </c>
      <c r="B36" s="14">
        <v>7.1</v>
      </c>
      <c r="C36" s="14">
        <v>5.6</v>
      </c>
      <c r="D36" s="14">
        <v>6.7</v>
      </c>
      <c r="E36" s="14">
        <v>2.4</v>
      </c>
      <c r="F36" s="14">
        <v>0</v>
      </c>
      <c r="G36" s="14">
        <v>0</v>
      </c>
      <c r="H36" s="14">
        <v>0</v>
      </c>
      <c r="I36" s="14">
        <v>0</v>
      </c>
      <c r="J36" s="45">
        <v>7.7</v>
      </c>
      <c r="K36" s="437">
        <v>29.5</v>
      </c>
      <c r="L36" s="475">
        <f t="shared" si="4"/>
        <v>6.6539752427009269E-2</v>
      </c>
      <c r="M36" s="72"/>
      <c r="N36" s="7"/>
      <c r="O36" s="6"/>
      <c r="P36" s="2"/>
    </row>
    <row r="37" spans="1:16" ht="13.8" x14ac:dyDescent="0.3">
      <c r="A37" s="34" t="s">
        <v>222</v>
      </c>
      <c r="B37" s="14">
        <v>0</v>
      </c>
      <c r="C37" s="14">
        <v>1.9</v>
      </c>
      <c r="D37" s="14">
        <v>1.9</v>
      </c>
      <c r="E37" s="14">
        <v>0</v>
      </c>
      <c r="F37" s="14">
        <v>0</v>
      </c>
      <c r="G37" s="14">
        <v>55.4</v>
      </c>
      <c r="H37" s="14">
        <v>0</v>
      </c>
      <c r="I37" s="14">
        <v>0</v>
      </c>
      <c r="J37" s="45">
        <v>42.3</v>
      </c>
      <c r="K37" s="437">
        <v>101.5</v>
      </c>
      <c r="L37" s="475">
        <f t="shared" si="4"/>
        <v>0.22894186004547259</v>
      </c>
      <c r="M37" s="72"/>
      <c r="N37" s="7"/>
      <c r="O37" s="6"/>
      <c r="P37" s="2"/>
    </row>
    <row r="38" spans="1:16" ht="13.8" x14ac:dyDescent="0.3">
      <c r="A38" s="34" t="s">
        <v>223</v>
      </c>
      <c r="B38" s="14">
        <v>2099.8000000000002</v>
      </c>
      <c r="C38" s="14">
        <v>0</v>
      </c>
      <c r="D38" s="14">
        <v>17.600000000000001</v>
      </c>
      <c r="E38" s="14">
        <v>152.9</v>
      </c>
      <c r="F38" s="14">
        <v>0</v>
      </c>
      <c r="G38" s="14">
        <v>19.399999999999999</v>
      </c>
      <c r="H38" s="14">
        <v>0</v>
      </c>
      <c r="I38" s="14">
        <v>0</v>
      </c>
      <c r="J38" s="45">
        <v>65.400000000000006</v>
      </c>
      <c r="K38" s="437">
        <v>2355.1</v>
      </c>
      <c r="L38" s="475">
        <f t="shared" si="4"/>
        <v>5.3121278285033746</v>
      </c>
      <c r="M38" s="72"/>
      <c r="N38" s="7"/>
      <c r="O38" s="6"/>
      <c r="P38" s="2"/>
    </row>
    <row r="39" spans="1:16" ht="13.8" x14ac:dyDescent="0.3">
      <c r="A39" s="34" t="s">
        <v>224</v>
      </c>
      <c r="B39" s="14">
        <v>0</v>
      </c>
      <c r="C39" s="14">
        <v>0</v>
      </c>
      <c r="D39" s="14">
        <v>0</v>
      </c>
      <c r="E39" s="14">
        <v>7.8</v>
      </c>
      <c r="F39" s="14">
        <v>0</v>
      </c>
      <c r="G39" s="14">
        <v>425.7</v>
      </c>
      <c r="H39" s="14">
        <v>0</v>
      </c>
      <c r="I39" s="14">
        <v>0</v>
      </c>
      <c r="J39" s="45">
        <v>42</v>
      </c>
      <c r="K39" s="437">
        <v>475.5</v>
      </c>
      <c r="L39" s="475">
        <f t="shared" si="4"/>
        <v>1.072530585730268</v>
      </c>
      <c r="M39" s="72"/>
      <c r="N39" s="7"/>
      <c r="O39" s="6"/>
      <c r="P39" s="2"/>
    </row>
    <row r="40" spans="1:16" ht="13.8" x14ac:dyDescent="0.3">
      <c r="A40" s="34" t="s">
        <v>225</v>
      </c>
      <c r="B40" s="14">
        <v>0</v>
      </c>
      <c r="C40" s="14">
        <v>0</v>
      </c>
      <c r="D40" s="14">
        <v>0</v>
      </c>
      <c r="E40" s="14">
        <v>0</v>
      </c>
      <c r="F40" s="14">
        <v>0</v>
      </c>
      <c r="G40" s="14">
        <v>112.7</v>
      </c>
      <c r="H40" s="14">
        <v>0</v>
      </c>
      <c r="I40" s="14">
        <v>0</v>
      </c>
      <c r="J40" s="45">
        <v>0</v>
      </c>
      <c r="K40" s="437">
        <v>112.7</v>
      </c>
      <c r="L40" s="475">
        <f t="shared" si="4"/>
        <v>0.25420441011945577</v>
      </c>
      <c r="M40" s="72"/>
      <c r="N40" s="7"/>
      <c r="O40" s="6"/>
      <c r="P40" s="2"/>
    </row>
    <row r="41" spans="1:16" ht="13.8" x14ac:dyDescent="0.3">
      <c r="A41" s="34" t="s">
        <v>226</v>
      </c>
      <c r="B41" s="14">
        <v>0</v>
      </c>
      <c r="C41" s="14">
        <v>0</v>
      </c>
      <c r="D41" s="14">
        <v>0</v>
      </c>
      <c r="E41" s="14">
        <v>0</v>
      </c>
      <c r="F41" s="14">
        <v>0</v>
      </c>
      <c r="G41" s="14">
        <v>1613.1</v>
      </c>
      <c r="H41" s="14">
        <v>2482.3000000000002</v>
      </c>
      <c r="I41" s="14">
        <v>0</v>
      </c>
      <c r="J41" s="45">
        <v>96.5</v>
      </c>
      <c r="K41" s="437">
        <v>4191.8999999999996</v>
      </c>
      <c r="L41" s="475">
        <f t="shared" si="4"/>
        <v>9.4551860406366153</v>
      </c>
      <c r="M41" s="72"/>
      <c r="N41" s="7"/>
      <c r="O41" s="6"/>
      <c r="P41" s="2"/>
    </row>
    <row r="42" spans="1:16" ht="13.8" x14ac:dyDescent="0.3">
      <c r="A42" s="34" t="s">
        <v>227</v>
      </c>
      <c r="B42" s="14">
        <v>0</v>
      </c>
      <c r="C42" s="14">
        <v>0</v>
      </c>
      <c r="D42" s="14">
        <v>0</v>
      </c>
      <c r="E42" s="14">
        <v>0</v>
      </c>
      <c r="F42" s="14">
        <v>0</v>
      </c>
      <c r="G42" s="14">
        <v>247.3</v>
      </c>
      <c r="H42" s="14">
        <v>5708.9</v>
      </c>
      <c r="I42" s="14">
        <v>0</v>
      </c>
      <c r="J42" s="45">
        <v>2</v>
      </c>
      <c r="K42" s="437">
        <v>5958.2</v>
      </c>
      <c r="L42" s="475">
        <f t="shared" si="4"/>
        <v>13.439225522393446</v>
      </c>
      <c r="M42" s="72"/>
      <c r="N42" s="7"/>
      <c r="O42" s="6"/>
      <c r="P42" s="2"/>
    </row>
    <row r="43" spans="1:16" ht="13.8" x14ac:dyDescent="0.3">
      <c r="A43" s="34" t="s">
        <v>228</v>
      </c>
      <c r="B43" s="14">
        <v>0</v>
      </c>
      <c r="C43" s="14">
        <v>0</v>
      </c>
      <c r="D43" s="14">
        <v>0</v>
      </c>
      <c r="E43" s="14">
        <v>0</v>
      </c>
      <c r="F43" s="14">
        <v>0</v>
      </c>
      <c r="G43" s="14">
        <v>5458.2</v>
      </c>
      <c r="H43" s="14">
        <v>3152.8</v>
      </c>
      <c r="I43" s="14">
        <v>0</v>
      </c>
      <c r="J43" s="45">
        <v>0.1</v>
      </c>
      <c r="K43" s="437">
        <v>8611.1</v>
      </c>
      <c r="L43" s="475">
        <f t="shared" si="4"/>
        <v>19.423066512685409</v>
      </c>
      <c r="M43" s="72"/>
      <c r="N43" s="7"/>
      <c r="O43" s="6"/>
      <c r="P43" s="2"/>
    </row>
    <row r="44" spans="1:16" ht="13.8" x14ac:dyDescent="0.3">
      <c r="A44" s="34" t="s">
        <v>229</v>
      </c>
      <c r="B44" s="14">
        <v>0</v>
      </c>
      <c r="C44" s="14">
        <v>0</v>
      </c>
      <c r="D44" s="14">
        <v>0</v>
      </c>
      <c r="E44" s="14">
        <v>0</v>
      </c>
      <c r="F44" s="14">
        <v>0</v>
      </c>
      <c r="G44" s="14">
        <v>8133.7</v>
      </c>
      <c r="H44" s="14">
        <v>4656.3999999999996</v>
      </c>
      <c r="I44" s="14">
        <v>0</v>
      </c>
      <c r="J44" s="45">
        <v>404.2</v>
      </c>
      <c r="K44" s="437">
        <v>13194.3</v>
      </c>
      <c r="L44" s="475">
        <f t="shared" si="4"/>
        <v>29.760862896531812</v>
      </c>
      <c r="M44" s="72"/>
      <c r="N44" s="7"/>
      <c r="O44" s="6"/>
      <c r="P44" s="2"/>
    </row>
    <row r="45" spans="1:16" ht="13.8" x14ac:dyDescent="0.3">
      <c r="A45" s="34" t="s">
        <v>230</v>
      </c>
      <c r="B45" s="14">
        <v>0</v>
      </c>
      <c r="C45" s="14">
        <v>0</v>
      </c>
      <c r="D45" s="14">
        <v>0</v>
      </c>
      <c r="E45" s="14">
        <v>0</v>
      </c>
      <c r="F45" s="14">
        <v>0</v>
      </c>
      <c r="G45" s="14">
        <v>0</v>
      </c>
      <c r="H45" s="14">
        <v>0</v>
      </c>
      <c r="I45" s="14">
        <v>0</v>
      </c>
      <c r="J45" s="45">
        <v>0</v>
      </c>
      <c r="K45" s="437">
        <v>0</v>
      </c>
      <c r="L45" s="472">
        <f t="shared" si="4"/>
        <v>0</v>
      </c>
      <c r="M45" s="72"/>
      <c r="N45" s="7"/>
      <c r="O45" s="6"/>
      <c r="P45" s="2"/>
    </row>
    <row r="46" spans="1:16" ht="13.8" x14ac:dyDescent="0.3">
      <c r="A46" s="34" t="s">
        <v>231</v>
      </c>
      <c r="B46" s="14"/>
      <c r="C46" s="14"/>
      <c r="D46" s="14"/>
      <c r="E46" s="14">
        <v>0</v>
      </c>
      <c r="F46" s="14">
        <v>137.69999999999999</v>
      </c>
      <c r="G46" s="14">
        <v>7107.9</v>
      </c>
      <c r="H46" s="14">
        <v>452.8</v>
      </c>
      <c r="I46" s="14">
        <v>86</v>
      </c>
      <c r="J46" s="45">
        <v>12.2</v>
      </c>
      <c r="K46" s="437">
        <v>7796.6</v>
      </c>
      <c r="L46" s="475">
        <f t="shared" si="4"/>
        <v>17.585892670251543</v>
      </c>
      <c r="M46" s="72"/>
      <c r="N46" s="7"/>
      <c r="O46" s="6"/>
      <c r="P46" s="2"/>
    </row>
    <row r="47" spans="1:16" ht="13.8" x14ac:dyDescent="0.3">
      <c r="A47" s="34" t="s">
        <v>232</v>
      </c>
      <c r="B47" s="14">
        <v>0</v>
      </c>
      <c r="C47" s="14">
        <v>0</v>
      </c>
      <c r="D47" s="14">
        <v>0</v>
      </c>
      <c r="E47" s="14">
        <v>0</v>
      </c>
      <c r="F47" s="14">
        <v>543.1</v>
      </c>
      <c r="G47" s="14">
        <v>0</v>
      </c>
      <c r="H47" s="14">
        <v>0</v>
      </c>
      <c r="I47" s="14">
        <v>0</v>
      </c>
      <c r="J47" s="45">
        <v>931.2</v>
      </c>
      <c r="K47" s="437">
        <v>1474.3</v>
      </c>
      <c r="L47" s="475">
        <f t="shared" si="4"/>
        <v>3.3254087119708395</v>
      </c>
      <c r="M47" s="72"/>
      <c r="N47" s="7"/>
      <c r="O47" s="6"/>
      <c r="P47" s="2"/>
    </row>
    <row r="48" spans="1:16" ht="14.4" thickBot="1" x14ac:dyDescent="0.35">
      <c r="A48" s="40" t="s">
        <v>233</v>
      </c>
      <c r="B48" s="14">
        <v>0</v>
      </c>
      <c r="C48" s="14">
        <v>0</v>
      </c>
      <c r="D48" s="14">
        <v>0</v>
      </c>
      <c r="E48" s="14">
        <v>0</v>
      </c>
      <c r="F48" s="14">
        <v>0</v>
      </c>
      <c r="G48" s="14">
        <v>0</v>
      </c>
      <c r="H48" s="14">
        <v>0</v>
      </c>
      <c r="I48" s="48">
        <v>0</v>
      </c>
      <c r="J48" s="47">
        <v>12.4</v>
      </c>
      <c r="K48" s="438">
        <v>12.4</v>
      </c>
      <c r="L48" s="476">
        <f t="shared" si="4"/>
        <v>2.7969251867624237E-2</v>
      </c>
      <c r="M48" s="72"/>
      <c r="N48" s="7"/>
      <c r="O48" s="6"/>
      <c r="P48" s="2"/>
    </row>
    <row r="49" spans="1:16" ht="14.4" thickBot="1" x14ac:dyDescent="0.35">
      <c r="A49" s="421" t="s">
        <v>1</v>
      </c>
      <c r="B49" s="63">
        <v>2106.9</v>
      </c>
      <c r="C49" s="63">
        <v>14.4</v>
      </c>
      <c r="D49" s="63">
        <v>37.299999999999997</v>
      </c>
      <c r="E49" s="63">
        <v>165.4</v>
      </c>
      <c r="F49" s="63">
        <v>680.8</v>
      </c>
      <c r="G49" s="63">
        <v>23173.4</v>
      </c>
      <c r="H49" s="63">
        <v>16453.2</v>
      </c>
      <c r="I49" s="63">
        <v>86</v>
      </c>
      <c r="J49" s="64">
        <v>1617</v>
      </c>
      <c r="K49" s="62">
        <v>44334.400000000001</v>
      </c>
      <c r="L49" s="477">
        <v>100</v>
      </c>
      <c r="M49" s="27"/>
      <c r="N49" s="3"/>
      <c r="O49" s="3"/>
      <c r="P49" s="2"/>
    </row>
    <row r="50" spans="1:16" ht="13.8" x14ac:dyDescent="0.3">
      <c r="A50" s="427" t="s">
        <v>283</v>
      </c>
      <c r="B50" s="428">
        <f>B49*100/$K49</f>
        <v>4.7522916741852823</v>
      </c>
      <c r="C50" s="428">
        <f t="shared" ref="C50:J50" si="5">C49*100/$K49</f>
        <v>3.2480421523692661E-2</v>
      </c>
      <c r="D50" s="428">
        <f t="shared" si="5"/>
        <v>8.413331408567612E-2</v>
      </c>
      <c r="E50" s="428">
        <f t="shared" si="5"/>
        <v>0.37307373055685877</v>
      </c>
      <c r="F50" s="428">
        <f t="shared" si="5"/>
        <v>1.5356021509256919</v>
      </c>
      <c r="G50" s="428">
        <f t="shared" si="5"/>
        <v>52.269569453968025</v>
      </c>
      <c r="H50" s="428">
        <f t="shared" si="5"/>
        <v>37.11158829261251</v>
      </c>
      <c r="I50" s="428">
        <f t="shared" si="5"/>
        <v>0.19398029521094229</v>
      </c>
      <c r="J50" s="428">
        <f t="shared" si="5"/>
        <v>3.647280666931322</v>
      </c>
      <c r="K50" s="436">
        <v>100</v>
      </c>
      <c r="L50" s="497"/>
      <c r="M50" s="27"/>
      <c r="N50" s="3"/>
      <c r="O50" s="3"/>
      <c r="P50" s="2"/>
    </row>
    <row r="51" spans="1:16" ht="13.8" x14ac:dyDescent="0.3">
      <c r="A51" s="15" t="s">
        <v>284</v>
      </c>
      <c r="B51" s="11"/>
      <c r="C51" s="423" t="s">
        <v>535</v>
      </c>
      <c r="D51" s="10"/>
      <c r="E51" s="10"/>
      <c r="F51" s="10"/>
      <c r="G51" s="10"/>
      <c r="H51" s="10"/>
      <c r="I51" s="10"/>
      <c r="J51" s="10"/>
      <c r="K51" s="10"/>
      <c r="L51" s="17"/>
      <c r="M51" s="17"/>
      <c r="N51" s="2"/>
      <c r="O51" s="2"/>
      <c r="P51" s="2"/>
    </row>
    <row r="52" spans="1:16" ht="14.4" thickBot="1" x14ac:dyDescent="0.35">
      <c r="A52" s="12"/>
      <c r="B52" s="12"/>
      <c r="C52" s="12"/>
      <c r="D52" s="12"/>
      <c r="E52" s="12"/>
      <c r="F52" s="12"/>
      <c r="G52" s="17"/>
      <c r="H52" s="17"/>
      <c r="I52" s="17"/>
      <c r="J52" s="17"/>
      <c r="K52" s="17"/>
      <c r="L52" s="17"/>
      <c r="M52" s="10"/>
    </row>
    <row r="53" spans="1:16" ht="14.4" thickBot="1" x14ac:dyDescent="0.35">
      <c r="A53" s="782" t="s">
        <v>306</v>
      </c>
      <c r="B53" s="783"/>
      <c r="C53" s="783"/>
      <c r="D53" s="783"/>
      <c r="E53" s="783"/>
      <c r="F53" s="783"/>
      <c r="G53" s="784"/>
      <c r="H53" s="18"/>
      <c r="I53" s="18"/>
      <c r="J53" s="18"/>
      <c r="K53" s="18"/>
      <c r="L53" s="18"/>
      <c r="M53" s="10"/>
    </row>
    <row r="54" spans="1:16" ht="24" customHeight="1" thickBot="1" x14ac:dyDescent="0.35">
      <c r="A54" s="65" t="s">
        <v>15</v>
      </c>
      <c r="B54" s="66" t="s">
        <v>234</v>
      </c>
      <c r="C54" s="66" t="s">
        <v>99</v>
      </c>
      <c r="D54" s="66" t="s">
        <v>235</v>
      </c>
      <c r="E54" s="67" t="s">
        <v>236</v>
      </c>
      <c r="F54" s="114" t="s">
        <v>1</v>
      </c>
      <c r="G54" s="417" t="s">
        <v>283</v>
      </c>
      <c r="H54" s="73"/>
      <c r="I54" s="10"/>
      <c r="J54" s="10"/>
      <c r="K54" s="10"/>
      <c r="L54" s="10"/>
      <c r="M54" s="10"/>
    </row>
    <row r="55" spans="1:16" ht="13.8" x14ac:dyDescent="0.3">
      <c r="A55" s="31" t="s">
        <v>219</v>
      </c>
      <c r="B55" s="13">
        <v>0</v>
      </c>
      <c r="C55" s="13">
        <v>0</v>
      </c>
      <c r="D55" s="13">
        <v>0</v>
      </c>
      <c r="E55" s="43">
        <v>0</v>
      </c>
      <c r="F55" s="437">
        <v>0</v>
      </c>
      <c r="G55" s="471">
        <f>F55*100/F$70</f>
        <v>0</v>
      </c>
      <c r="H55" s="74"/>
      <c r="I55" s="10"/>
      <c r="J55" s="10"/>
      <c r="K55" s="10"/>
      <c r="L55" s="10"/>
      <c r="M55" s="10"/>
    </row>
    <row r="56" spans="1:16" ht="13.8" x14ac:dyDescent="0.3">
      <c r="A56" s="34" t="s">
        <v>220</v>
      </c>
      <c r="B56" s="14">
        <v>0</v>
      </c>
      <c r="C56" s="14">
        <v>0</v>
      </c>
      <c r="D56" s="14">
        <v>0</v>
      </c>
      <c r="E56" s="45">
        <v>0</v>
      </c>
      <c r="F56" s="437">
        <v>0</v>
      </c>
      <c r="G56" s="472">
        <f t="shared" ref="G56:G69" si="6">F56*100/F$70</f>
        <v>0</v>
      </c>
      <c r="H56" s="74"/>
      <c r="I56" s="10"/>
      <c r="J56" s="10"/>
      <c r="K56" s="10"/>
      <c r="L56" s="10"/>
      <c r="M56" s="10"/>
    </row>
    <row r="57" spans="1:16" ht="13.8" x14ac:dyDescent="0.3">
      <c r="A57" s="34" t="s">
        <v>221</v>
      </c>
      <c r="B57" s="14">
        <v>0</v>
      </c>
      <c r="C57" s="14">
        <v>0</v>
      </c>
      <c r="D57" s="14">
        <v>0</v>
      </c>
      <c r="E57" s="45">
        <v>0</v>
      </c>
      <c r="F57" s="437">
        <v>0</v>
      </c>
      <c r="G57" s="472">
        <f t="shared" si="6"/>
        <v>0</v>
      </c>
      <c r="H57" s="74"/>
      <c r="I57" s="10"/>
      <c r="J57" s="10"/>
      <c r="K57" s="10"/>
      <c r="L57" s="10"/>
      <c r="M57" s="10"/>
    </row>
    <row r="58" spans="1:16" ht="13.8" x14ac:dyDescent="0.3">
      <c r="A58" s="34" t="s">
        <v>222</v>
      </c>
      <c r="B58" s="14">
        <v>0</v>
      </c>
      <c r="C58" s="14">
        <v>0</v>
      </c>
      <c r="D58" s="14">
        <v>0</v>
      </c>
      <c r="E58" s="45">
        <v>0</v>
      </c>
      <c r="F58" s="437">
        <v>0</v>
      </c>
      <c r="G58" s="472">
        <f t="shared" si="6"/>
        <v>0</v>
      </c>
      <c r="H58" s="74"/>
      <c r="I58" s="10"/>
      <c r="J58" s="10"/>
      <c r="K58" s="10"/>
      <c r="L58" s="10"/>
      <c r="M58" s="10"/>
    </row>
    <row r="59" spans="1:16" ht="13.8" x14ac:dyDescent="0.3">
      <c r="A59" s="34" t="s">
        <v>223</v>
      </c>
      <c r="B59" s="14">
        <v>0</v>
      </c>
      <c r="C59" s="14">
        <v>113.6</v>
      </c>
      <c r="D59" s="14">
        <v>0</v>
      </c>
      <c r="E59" s="45">
        <v>0</v>
      </c>
      <c r="F59" s="437">
        <v>113.6</v>
      </c>
      <c r="G59" s="475">
        <f t="shared" si="6"/>
        <v>0.19580805295091008</v>
      </c>
      <c r="H59" s="74"/>
      <c r="I59" s="10"/>
      <c r="J59" s="10"/>
      <c r="K59" s="10"/>
      <c r="L59" s="10"/>
      <c r="M59" s="10"/>
    </row>
    <row r="60" spans="1:16" ht="13.8" x14ac:dyDescent="0.3">
      <c r="A60" s="34" t="s">
        <v>224</v>
      </c>
      <c r="B60" s="14">
        <v>0</v>
      </c>
      <c r="C60" s="14">
        <v>992.1</v>
      </c>
      <c r="D60" s="14">
        <v>30.4</v>
      </c>
      <c r="E60" s="45">
        <v>221.5</v>
      </c>
      <c r="F60" s="437">
        <v>1244</v>
      </c>
      <c r="G60" s="475">
        <f t="shared" si="6"/>
        <v>2.1442360728075012</v>
      </c>
      <c r="H60" s="74"/>
      <c r="I60" s="10"/>
      <c r="J60" s="10"/>
      <c r="K60" s="10"/>
      <c r="L60" s="10"/>
      <c r="M60" s="10"/>
    </row>
    <row r="61" spans="1:16" ht="13.8" x14ac:dyDescent="0.3">
      <c r="A61" s="34" t="s">
        <v>225</v>
      </c>
      <c r="B61" s="14">
        <v>0</v>
      </c>
      <c r="C61" s="14">
        <v>355</v>
      </c>
      <c r="D61" s="14">
        <v>0</v>
      </c>
      <c r="E61" s="45">
        <v>0</v>
      </c>
      <c r="F61" s="437">
        <v>355</v>
      </c>
      <c r="G61" s="475">
        <f t="shared" si="6"/>
        <v>0.61190016547159409</v>
      </c>
      <c r="H61" s="74"/>
      <c r="I61" s="10"/>
      <c r="J61" s="10"/>
      <c r="K61" s="10"/>
      <c r="L61" s="10"/>
      <c r="M61" s="10"/>
    </row>
    <row r="62" spans="1:16" ht="13.8" x14ac:dyDescent="0.3">
      <c r="A62" s="34" t="s">
        <v>226</v>
      </c>
      <c r="B62" s="14">
        <v>0</v>
      </c>
      <c r="C62" s="14">
        <v>111.8</v>
      </c>
      <c r="D62" s="14">
        <v>4212.1000000000004</v>
      </c>
      <c r="E62" s="45">
        <v>18.100000000000001</v>
      </c>
      <c r="F62" s="437">
        <v>4342</v>
      </c>
      <c r="G62" s="475">
        <f t="shared" si="6"/>
        <v>7.4841423055708773</v>
      </c>
      <c r="H62" s="74"/>
      <c r="I62" s="10"/>
      <c r="J62" s="10"/>
      <c r="K62" s="10"/>
      <c r="L62" s="10"/>
      <c r="M62" s="10"/>
    </row>
    <row r="63" spans="1:16" ht="13.8" x14ac:dyDescent="0.3">
      <c r="A63" s="34" t="s">
        <v>227</v>
      </c>
      <c r="B63" s="14">
        <v>0</v>
      </c>
      <c r="C63" s="14">
        <v>385.3</v>
      </c>
      <c r="D63" s="14">
        <v>10620.9</v>
      </c>
      <c r="E63" s="45">
        <v>0</v>
      </c>
      <c r="F63" s="437">
        <v>11006.2</v>
      </c>
      <c r="G63" s="475">
        <f t="shared" si="6"/>
        <v>18.970973524544952</v>
      </c>
      <c r="H63" s="74"/>
      <c r="I63" s="10"/>
      <c r="J63" s="10"/>
      <c r="K63" s="10"/>
      <c r="L63" s="10"/>
      <c r="M63" s="10"/>
    </row>
    <row r="64" spans="1:16" ht="13.8" x14ac:dyDescent="0.3">
      <c r="A64" s="34" t="s">
        <v>228</v>
      </c>
      <c r="B64" s="14">
        <v>0</v>
      </c>
      <c r="C64" s="14">
        <v>10403.1</v>
      </c>
      <c r="D64" s="14">
        <v>24831.7</v>
      </c>
      <c r="E64" s="45">
        <v>70.5</v>
      </c>
      <c r="F64" s="437">
        <v>35305.300000000003</v>
      </c>
      <c r="G64" s="475">
        <f t="shared" si="6"/>
        <v>60.85441947049091</v>
      </c>
      <c r="H64" s="74"/>
      <c r="I64" s="10"/>
      <c r="J64" s="10"/>
      <c r="K64" s="10"/>
      <c r="L64" s="10"/>
      <c r="M64" s="10"/>
    </row>
    <row r="65" spans="1:13" ht="13.8" x14ac:dyDescent="0.3">
      <c r="A65" s="34" t="s">
        <v>229</v>
      </c>
      <c r="B65" s="14">
        <v>0</v>
      </c>
      <c r="C65" s="14">
        <v>80</v>
      </c>
      <c r="D65" s="14">
        <v>1203.0999999999999</v>
      </c>
      <c r="E65" s="45">
        <v>85.2</v>
      </c>
      <c r="F65" s="437">
        <v>1368.3</v>
      </c>
      <c r="G65" s="475">
        <f t="shared" si="6"/>
        <v>2.3584873138444569</v>
      </c>
      <c r="H65" s="74"/>
      <c r="I65" s="10"/>
      <c r="J65" s="10"/>
      <c r="K65" s="10"/>
      <c r="L65" s="10"/>
      <c r="M65" s="10"/>
    </row>
    <row r="66" spans="1:13" ht="13.8" x14ac:dyDescent="0.3">
      <c r="A66" s="34" t="s">
        <v>230</v>
      </c>
      <c r="B66" s="14">
        <v>0</v>
      </c>
      <c r="C66" s="14">
        <v>0</v>
      </c>
      <c r="D66" s="14">
        <v>0</v>
      </c>
      <c r="E66" s="45">
        <v>0</v>
      </c>
      <c r="F66" s="437">
        <v>0</v>
      </c>
      <c r="G66" s="472">
        <f t="shared" si="6"/>
        <v>0</v>
      </c>
      <c r="H66" s="74"/>
      <c r="I66" s="10"/>
      <c r="J66" s="10"/>
      <c r="K66" s="10"/>
      <c r="L66" s="10"/>
      <c r="M66" s="10"/>
    </row>
    <row r="67" spans="1:13" ht="13.8" x14ac:dyDescent="0.3">
      <c r="A67" s="34" t="s">
        <v>231</v>
      </c>
      <c r="B67" s="14">
        <v>36.4</v>
      </c>
      <c r="C67" s="14">
        <v>1166</v>
      </c>
      <c r="D67" s="14">
        <v>2060.1</v>
      </c>
      <c r="E67" s="45">
        <v>1019.1</v>
      </c>
      <c r="F67" s="437">
        <v>4281.6000000000004</v>
      </c>
      <c r="G67" s="475">
        <f t="shared" si="6"/>
        <v>7.3800330943188097</v>
      </c>
      <c r="H67" s="74"/>
      <c r="I67" s="10"/>
      <c r="J67" s="10"/>
      <c r="K67" s="10"/>
      <c r="L67" s="10"/>
      <c r="M67" s="10"/>
    </row>
    <row r="68" spans="1:13" ht="13.8" x14ac:dyDescent="0.3">
      <c r="A68" s="34" t="s">
        <v>232</v>
      </c>
      <c r="B68" s="14">
        <v>0</v>
      </c>
      <c r="C68" s="14">
        <v>0</v>
      </c>
      <c r="D68" s="14">
        <v>0</v>
      </c>
      <c r="E68" s="45">
        <v>0</v>
      </c>
      <c r="F68" s="437">
        <v>0</v>
      </c>
      <c r="G68" s="472">
        <f t="shared" si="6"/>
        <v>0</v>
      </c>
      <c r="H68" s="74"/>
      <c r="I68" s="10"/>
      <c r="J68" s="10"/>
      <c r="K68" s="10"/>
      <c r="L68" s="10"/>
      <c r="M68" s="10"/>
    </row>
    <row r="69" spans="1:13" ht="14.4" thickBot="1" x14ac:dyDescent="0.35">
      <c r="A69" s="40" t="s">
        <v>233</v>
      </c>
      <c r="B69" s="48">
        <v>0</v>
      </c>
      <c r="C69" s="48">
        <v>0</v>
      </c>
      <c r="D69" s="48">
        <v>0</v>
      </c>
      <c r="E69" s="47">
        <v>0</v>
      </c>
      <c r="F69" s="437">
        <v>0</v>
      </c>
      <c r="G69" s="474">
        <f t="shared" si="6"/>
        <v>0</v>
      </c>
      <c r="H69" s="74"/>
      <c r="I69" s="10"/>
      <c r="J69" s="10"/>
      <c r="K69" s="10"/>
      <c r="L69" s="10"/>
      <c r="M69" s="10"/>
    </row>
    <row r="70" spans="1:13" ht="14.4" thickBot="1" x14ac:dyDescent="0.35">
      <c r="A70" s="421" t="s">
        <v>1</v>
      </c>
      <c r="B70" s="63">
        <v>36.4</v>
      </c>
      <c r="C70" s="63">
        <v>13606.9</v>
      </c>
      <c r="D70" s="63">
        <v>42958.3</v>
      </c>
      <c r="E70" s="64">
        <v>1414.4</v>
      </c>
      <c r="F70" s="62">
        <v>58016</v>
      </c>
      <c r="G70" s="480">
        <v>100</v>
      </c>
      <c r="H70" s="30"/>
      <c r="I70" s="10"/>
      <c r="J70" s="10"/>
      <c r="K70" s="10"/>
      <c r="L70" s="10"/>
      <c r="M70" s="10"/>
    </row>
    <row r="71" spans="1:13" ht="13.8" x14ac:dyDescent="0.3">
      <c r="A71" s="427" t="s">
        <v>283</v>
      </c>
      <c r="B71" s="428">
        <f>B70*100/$F70</f>
        <v>6.2741312741312741E-2</v>
      </c>
      <c r="C71" s="428">
        <f t="shared" ref="C71:E71" si="7">C70*100/$F70</f>
        <v>23.453702426916713</v>
      </c>
      <c r="D71" s="428">
        <f t="shared" si="7"/>
        <v>74.045608108108112</v>
      </c>
      <c r="E71" s="428">
        <f t="shared" si="7"/>
        <v>2.4379481522338664</v>
      </c>
      <c r="F71" s="436">
        <v>100</v>
      </c>
      <c r="G71" s="479"/>
      <c r="H71" s="30"/>
      <c r="I71" s="10"/>
      <c r="J71" s="10"/>
      <c r="K71" s="10"/>
      <c r="L71" s="10"/>
      <c r="M71" s="10"/>
    </row>
    <row r="72" spans="1:13" ht="13.8" x14ac:dyDescent="0.3">
      <c r="A72" s="15" t="s">
        <v>284</v>
      </c>
      <c r="B72" s="11"/>
      <c r="C72" s="10"/>
      <c r="D72" s="10"/>
      <c r="E72" s="10"/>
      <c r="F72" s="10"/>
      <c r="G72" s="17"/>
      <c r="H72" s="17"/>
      <c r="I72" s="10"/>
      <c r="J72" s="10"/>
      <c r="K72" s="10"/>
      <c r="L72" s="10"/>
      <c r="M72" s="10"/>
    </row>
    <row r="73" spans="1:13" ht="14.4" thickBot="1" x14ac:dyDescent="0.35">
      <c r="A73" s="12"/>
      <c r="B73" s="12"/>
      <c r="C73" s="12"/>
      <c r="D73" s="10"/>
      <c r="E73" s="10"/>
      <c r="F73" s="10"/>
      <c r="G73" s="10"/>
      <c r="H73" s="10"/>
      <c r="I73" s="10"/>
      <c r="J73" s="10"/>
      <c r="K73" s="10"/>
      <c r="L73" s="10"/>
      <c r="M73" s="10"/>
    </row>
    <row r="74" spans="1:13" ht="27" customHeight="1" thickBot="1" x14ac:dyDescent="0.35">
      <c r="A74" s="785" t="s">
        <v>307</v>
      </c>
      <c r="B74" s="786"/>
      <c r="C74" s="787"/>
      <c r="D74" s="10"/>
      <c r="E74" s="10"/>
      <c r="F74" s="10"/>
      <c r="G74" s="10"/>
      <c r="H74" s="10"/>
      <c r="I74" s="10"/>
      <c r="J74" s="10"/>
      <c r="K74" s="10"/>
      <c r="L74" s="10"/>
      <c r="M74" s="10"/>
    </row>
    <row r="75" spans="1:13" ht="14.4" thickBot="1" x14ac:dyDescent="0.35">
      <c r="A75" s="788" t="s">
        <v>31</v>
      </c>
      <c r="B75" s="789"/>
      <c r="C75" s="116" t="s">
        <v>240</v>
      </c>
      <c r="D75" s="10"/>
      <c r="E75" s="10"/>
      <c r="F75" s="10"/>
      <c r="G75" s="10"/>
      <c r="H75" s="10"/>
      <c r="I75" s="10"/>
      <c r="J75" s="10"/>
      <c r="K75" s="10"/>
      <c r="L75" s="10"/>
      <c r="M75" s="10"/>
    </row>
    <row r="76" spans="1:13" ht="13.8" x14ac:dyDescent="0.3">
      <c r="A76" s="803" t="s">
        <v>65</v>
      </c>
      <c r="B76" s="804"/>
      <c r="C76" s="117">
        <v>2106.9</v>
      </c>
      <c r="D76" s="10"/>
      <c r="E76" s="10"/>
      <c r="F76" s="10"/>
      <c r="G76" s="10"/>
      <c r="H76" s="10"/>
      <c r="I76" s="10"/>
      <c r="J76" s="10"/>
      <c r="K76" s="10"/>
      <c r="L76" s="10"/>
      <c r="M76" s="10"/>
    </row>
    <row r="77" spans="1:13" ht="13.8" x14ac:dyDescent="0.3">
      <c r="A77" s="778" t="s">
        <v>536</v>
      </c>
      <c r="B77" s="779"/>
      <c r="C77" s="118">
        <v>14.4</v>
      </c>
      <c r="D77" s="10"/>
      <c r="E77" s="10"/>
      <c r="F77" s="10"/>
      <c r="G77" s="10"/>
      <c r="H77" s="10"/>
      <c r="I77" s="10"/>
      <c r="J77" s="10"/>
      <c r="K77" s="10"/>
      <c r="L77" s="10"/>
      <c r="M77" s="10"/>
    </row>
    <row r="78" spans="1:13" ht="13.8" x14ac:dyDescent="0.3">
      <c r="A78" s="778" t="s">
        <v>537</v>
      </c>
      <c r="B78" s="779"/>
      <c r="C78" s="118">
        <v>37.299999999999997</v>
      </c>
      <c r="D78" s="10"/>
      <c r="E78" s="10"/>
      <c r="F78" s="10"/>
      <c r="G78" s="10"/>
      <c r="H78" s="10"/>
      <c r="I78" s="10"/>
      <c r="J78" s="10"/>
      <c r="K78" s="10"/>
      <c r="L78" s="10"/>
      <c r="M78" s="10"/>
    </row>
    <row r="79" spans="1:13" ht="13.8" x14ac:dyDescent="0.3">
      <c r="A79" s="778" t="s">
        <v>238</v>
      </c>
      <c r="B79" s="779"/>
      <c r="C79" s="118">
        <v>165.4</v>
      </c>
      <c r="D79" s="10"/>
      <c r="E79" s="10"/>
      <c r="F79" s="10"/>
      <c r="G79" s="10"/>
      <c r="H79" s="10"/>
      <c r="I79" s="10"/>
      <c r="J79" s="10"/>
      <c r="K79" s="10"/>
      <c r="L79" s="10"/>
      <c r="M79" s="10"/>
    </row>
    <row r="80" spans="1:13" ht="13.8" x14ac:dyDescent="0.3">
      <c r="A80" s="778" t="s">
        <v>234</v>
      </c>
      <c r="B80" s="779"/>
      <c r="C80" s="118">
        <v>717.2</v>
      </c>
      <c r="D80" s="10"/>
      <c r="E80" s="10"/>
      <c r="F80" s="10"/>
      <c r="G80" s="10"/>
      <c r="H80" s="10"/>
      <c r="I80" s="10"/>
      <c r="J80" s="10"/>
      <c r="K80" s="10"/>
      <c r="L80" s="10"/>
      <c r="M80" s="10"/>
    </row>
    <row r="81" spans="1:13" ht="12.75" customHeight="1" x14ac:dyDescent="0.3">
      <c r="A81" s="778" t="s">
        <v>99</v>
      </c>
      <c r="B81" s="779"/>
      <c r="C81" s="118">
        <v>36780.300000000003</v>
      </c>
      <c r="D81" s="10"/>
      <c r="E81" s="10"/>
      <c r="F81" s="10"/>
      <c r="G81" s="10"/>
      <c r="H81" s="10"/>
      <c r="I81" s="10"/>
      <c r="J81" s="10"/>
      <c r="K81" s="10"/>
      <c r="L81" s="10"/>
      <c r="M81" s="10"/>
    </row>
    <row r="82" spans="1:13" ht="13.8" x14ac:dyDescent="0.3">
      <c r="A82" s="778" t="s">
        <v>239</v>
      </c>
      <c r="B82" s="779"/>
      <c r="C82" s="118">
        <v>86</v>
      </c>
      <c r="D82" s="10"/>
      <c r="E82" s="10"/>
      <c r="F82" s="10"/>
      <c r="G82" s="10"/>
      <c r="H82" s="10"/>
      <c r="I82" s="10"/>
      <c r="J82" s="10"/>
      <c r="K82" s="10"/>
      <c r="L82" s="10"/>
      <c r="M82" s="10"/>
    </row>
    <row r="83" spans="1:13" ht="13.8" x14ac:dyDescent="0.3">
      <c r="A83" s="778" t="s">
        <v>235</v>
      </c>
      <c r="B83" s="779"/>
      <c r="C83" s="118">
        <v>59411.5</v>
      </c>
      <c r="D83" s="10"/>
      <c r="E83" s="10"/>
      <c r="F83" s="10"/>
      <c r="G83" s="10"/>
      <c r="H83" s="10"/>
      <c r="I83" s="10"/>
      <c r="J83" s="10"/>
      <c r="K83" s="10"/>
      <c r="L83" s="10"/>
      <c r="M83" s="10"/>
    </row>
    <row r="84" spans="1:13" ht="14.4" thickBot="1" x14ac:dyDescent="0.35">
      <c r="A84" s="778" t="s">
        <v>236</v>
      </c>
      <c r="B84" s="779"/>
      <c r="C84" s="118">
        <v>3031.4</v>
      </c>
      <c r="D84" s="10"/>
      <c r="E84" s="10"/>
      <c r="F84" s="10"/>
      <c r="G84" s="10"/>
      <c r="H84" s="10"/>
      <c r="I84" s="10"/>
      <c r="J84" s="10"/>
      <c r="K84" s="10"/>
      <c r="L84" s="10"/>
      <c r="M84" s="10"/>
    </row>
    <row r="85" spans="1:13" ht="14.4" thickBot="1" x14ac:dyDescent="0.35">
      <c r="A85" s="780" t="s">
        <v>237</v>
      </c>
      <c r="B85" s="781"/>
      <c r="C85" s="119">
        <f>SUM(C76:C84)</f>
        <v>102350.39999999999</v>
      </c>
      <c r="D85" s="10"/>
      <c r="E85" s="10"/>
      <c r="F85" s="10"/>
      <c r="G85" s="10"/>
      <c r="H85" s="10"/>
      <c r="I85" s="10"/>
      <c r="J85" s="10"/>
      <c r="K85" s="10"/>
      <c r="L85" s="10"/>
      <c r="M85" s="10"/>
    </row>
    <row r="86" spans="1:13" ht="13.8" x14ac:dyDescent="0.3">
      <c r="A86" s="15" t="s">
        <v>284</v>
      </c>
      <c r="B86" s="11"/>
      <c r="C86" s="423" t="s">
        <v>535</v>
      </c>
      <c r="D86" s="10"/>
      <c r="E86" s="10"/>
      <c r="F86" s="10"/>
      <c r="G86" s="10"/>
      <c r="H86" s="10"/>
      <c r="I86" s="10"/>
      <c r="J86" s="10"/>
      <c r="K86" s="10"/>
      <c r="L86" s="10"/>
      <c r="M86" s="10"/>
    </row>
    <row r="87" spans="1:13" ht="13.8" x14ac:dyDescent="0.3">
      <c r="A87" s="10"/>
      <c r="B87" s="10"/>
      <c r="C87" s="10"/>
      <c r="D87" s="10"/>
      <c r="E87" s="10"/>
      <c r="F87" s="10"/>
      <c r="G87" s="10"/>
      <c r="H87" s="10"/>
      <c r="I87" s="10"/>
      <c r="J87" s="10"/>
      <c r="K87" s="10"/>
      <c r="L87" s="10"/>
      <c r="M87" s="10"/>
    </row>
  </sheetData>
  <mergeCells count="17">
    <mergeCell ref="A75:B75"/>
    <mergeCell ref="A2:D2"/>
    <mergeCell ref="A74:C74"/>
    <mergeCell ref="E2:G2"/>
    <mergeCell ref="H2:H3"/>
    <mergeCell ref="A32:L32"/>
    <mergeCell ref="A53:G53"/>
    <mergeCell ref="A82:B82"/>
    <mergeCell ref="A83:B83"/>
    <mergeCell ref="A84:B84"/>
    <mergeCell ref="A85:B85"/>
    <mergeCell ref="A76:B76"/>
    <mergeCell ref="A77:B77"/>
    <mergeCell ref="A78:B78"/>
    <mergeCell ref="A79:B79"/>
    <mergeCell ref="A80:B80"/>
    <mergeCell ref="A81:B81"/>
  </mergeCells>
  <pageMargins left="0.75" right="0.75" top="1" bottom="1" header="0" footer="0"/>
  <pageSetup scale="6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9"/>
  <sheetViews>
    <sheetView showGridLines="0" workbookViewId="0"/>
  </sheetViews>
  <sheetFormatPr baseColWidth="10" defaultColWidth="11.44140625" defaultRowHeight="13.8" x14ac:dyDescent="0.3"/>
  <cols>
    <col min="1" max="1" width="16.88671875" style="10" customWidth="1"/>
    <col min="2" max="2" width="10.109375" style="10" customWidth="1"/>
    <col min="3" max="3" width="11.6640625" style="10" customWidth="1"/>
    <col min="4" max="4" width="9.6640625" style="10" customWidth="1"/>
    <col min="5" max="5" width="9.5546875" style="10" customWidth="1"/>
    <col min="6" max="6" width="9.6640625" style="10" customWidth="1"/>
    <col min="7" max="7" width="12" style="10" customWidth="1"/>
    <col min="8" max="8" width="9.109375" style="10" customWidth="1"/>
    <col min="9" max="9" width="8.33203125" style="10" customWidth="1"/>
    <col min="10" max="10" width="15" style="10" customWidth="1"/>
    <col min="11" max="11" width="12.109375" style="10" customWidth="1"/>
    <col min="12" max="12" width="11.5546875" style="10" customWidth="1"/>
    <col min="13" max="13" width="9.33203125" style="10" customWidth="1"/>
    <col min="14" max="16384" width="11.44140625" style="10"/>
  </cols>
  <sheetData>
    <row r="1" spans="1:13" ht="14.4" thickBot="1" x14ac:dyDescent="0.35">
      <c r="A1" s="12"/>
      <c r="B1" s="12"/>
      <c r="C1" s="12"/>
      <c r="D1" s="12"/>
      <c r="E1" s="120"/>
      <c r="F1" s="12"/>
      <c r="G1" s="12"/>
      <c r="H1" s="12"/>
      <c r="I1" s="12"/>
      <c r="J1" s="12"/>
      <c r="K1" s="12"/>
      <c r="L1" s="12"/>
      <c r="M1" s="12"/>
    </row>
    <row r="2" spans="1:13" ht="26.25" customHeight="1" thickBot="1" x14ac:dyDescent="0.35">
      <c r="A2" s="792" t="s">
        <v>332</v>
      </c>
      <c r="B2" s="793"/>
      <c r="C2" s="793"/>
      <c r="D2" s="794"/>
      <c r="E2" s="792" t="s">
        <v>397</v>
      </c>
      <c r="F2" s="793"/>
      <c r="G2" s="793"/>
      <c r="H2" s="794"/>
      <c r="I2" s="12"/>
      <c r="J2" s="792" t="s">
        <v>333</v>
      </c>
      <c r="K2" s="793"/>
      <c r="L2" s="793"/>
      <c r="M2" s="794"/>
    </row>
    <row r="3" spans="1:13" ht="27" customHeight="1" thickBot="1" x14ac:dyDescent="0.35">
      <c r="A3" s="75" t="s">
        <v>15</v>
      </c>
      <c r="B3" s="76" t="s">
        <v>3</v>
      </c>
      <c r="C3" s="77" t="s">
        <v>396</v>
      </c>
      <c r="D3" s="68" t="s">
        <v>1</v>
      </c>
      <c r="E3" s="76" t="s">
        <v>3</v>
      </c>
      <c r="F3" s="76" t="s">
        <v>4</v>
      </c>
      <c r="G3" s="141" t="s">
        <v>398</v>
      </c>
      <c r="H3" s="68" t="s">
        <v>1</v>
      </c>
      <c r="I3" s="12"/>
      <c r="J3" s="75" t="s">
        <v>15</v>
      </c>
      <c r="K3" s="76" t="s">
        <v>3</v>
      </c>
      <c r="L3" s="77" t="s">
        <v>373</v>
      </c>
      <c r="M3" s="68" t="s">
        <v>1</v>
      </c>
    </row>
    <row r="4" spans="1:13" x14ac:dyDescent="0.3">
      <c r="A4" s="42" t="s">
        <v>296</v>
      </c>
      <c r="B4" s="78">
        <v>0</v>
      </c>
      <c r="C4" s="79">
        <v>0</v>
      </c>
      <c r="D4" s="60">
        <f>SUM(B4:C4)</f>
        <v>0</v>
      </c>
      <c r="E4" s="80">
        <v>0</v>
      </c>
      <c r="F4" s="81">
        <v>0</v>
      </c>
      <c r="G4" s="82">
        <v>0</v>
      </c>
      <c r="H4" s="60">
        <f>SUM(E4:G4)</f>
        <v>0</v>
      </c>
      <c r="I4" s="12"/>
      <c r="J4" s="31" t="s">
        <v>219</v>
      </c>
      <c r="K4" s="121">
        <v>0</v>
      </c>
      <c r="L4" s="122">
        <v>0</v>
      </c>
      <c r="M4" s="85">
        <f>SUM(K4:L4)</f>
        <v>0</v>
      </c>
    </row>
    <row r="5" spans="1:13" x14ac:dyDescent="0.3">
      <c r="A5" s="44" t="s">
        <v>220</v>
      </c>
      <c r="B5" s="78">
        <v>42.4</v>
      </c>
      <c r="C5" s="79">
        <v>48.1</v>
      </c>
      <c r="D5" s="60">
        <f t="shared" ref="D5:D18" si="0">SUM(B5:C5)</f>
        <v>90.5</v>
      </c>
      <c r="E5" s="78">
        <v>0</v>
      </c>
      <c r="F5" s="86">
        <v>0</v>
      </c>
      <c r="G5" s="87">
        <v>0</v>
      </c>
      <c r="H5" s="60">
        <f>SUM(E5:G5)</f>
        <v>0</v>
      </c>
      <c r="I5" s="12"/>
      <c r="J5" s="34" t="s">
        <v>220</v>
      </c>
      <c r="K5" s="123">
        <v>3</v>
      </c>
      <c r="L5" s="124">
        <v>0</v>
      </c>
      <c r="M5" s="85">
        <f t="shared" ref="M5:M18" si="1">SUM(K5:L5)</f>
        <v>3</v>
      </c>
    </row>
    <row r="6" spans="1:13" x14ac:dyDescent="0.3">
      <c r="A6" s="44" t="s">
        <v>221</v>
      </c>
      <c r="B6" s="78">
        <v>84.9</v>
      </c>
      <c r="C6" s="79">
        <v>0</v>
      </c>
      <c r="D6" s="60">
        <f t="shared" si="0"/>
        <v>84.9</v>
      </c>
      <c r="E6" s="78">
        <v>0</v>
      </c>
      <c r="F6" s="86">
        <v>0</v>
      </c>
      <c r="G6" s="87">
        <v>0</v>
      </c>
      <c r="H6" s="60">
        <f t="shared" ref="H6:H17" si="2">SUM(E6:G6)</f>
        <v>0</v>
      </c>
      <c r="I6" s="12"/>
      <c r="J6" s="34" t="s">
        <v>221</v>
      </c>
      <c r="K6" s="123">
        <v>0</v>
      </c>
      <c r="L6" s="125">
        <v>0</v>
      </c>
      <c r="M6" s="85">
        <f t="shared" si="1"/>
        <v>0</v>
      </c>
    </row>
    <row r="7" spans="1:13" x14ac:dyDescent="0.3">
      <c r="A7" s="44" t="s">
        <v>222</v>
      </c>
      <c r="B7" s="78">
        <v>123.8</v>
      </c>
      <c r="C7" s="79">
        <v>0</v>
      </c>
      <c r="D7" s="60">
        <f t="shared" si="0"/>
        <v>123.8</v>
      </c>
      <c r="E7" s="78">
        <v>0</v>
      </c>
      <c r="F7" s="86">
        <v>0</v>
      </c>
      <c r="G7" s="87">
        <v>0</v>
      </c>
      <c r="H7" s="60">
        <f t="shared" si="2"/>
        <v>0</v>
      </c>
      <c r="I7" s="12"/>
      <c r="J7" s="34" t="s">
        <v>222</v>
      </c>
      <c r="K7" s="123">
        <v>0</v>
      </c>
      <c r="L7" s="125">
        <v>0</v>
      </c>
      <c r="M7" s="85">
        <f t="shared" si="1"/>
        <v>0</v>
      </c>
    </row>
    <row r="8" spans="1:13" x14ac:dyDescent="0.3">
      <c r="A8" s="44" t="s">
        <v>223</v>
      </c>
      <c r="B8" s="78">
        <v>1827.7</v>
      </c>
      <c r="C8" s="79">
        <v>680.45</v>
      </c>
      <c r="D8" s="60">
        <f t="shared" si="0"/>
        <v>2508.15</v>
      </c>
      <c r="E8" s="314">
        <v>1605.7</v>
      </c>
      <c r="F8" s="315">
        <v>659.85</v>
      </c>
      <c r="G8" s="316">
        <v>0</v>
      </c>
      <c r="H8" s="317">
        <f t="shared" si="2"/>
        <v>2265.5500000000002</v>
      </c>
      <c r="I8" s="12"/>
      <c r="J8" s="34" t="s">
        <v>223</v>
      </c>
      <c r="K8" s="123">
        <v>36.9</v>
      </c>
      <c r="L8" s="125">
        <v>214.4</v>
      </c>
      <c r="M8" s="85">
        <f t="shared" si="1"/>
        <v>251.3</v>
      </c>
    </row>
    <row r="9" spans="1:13" x14ac:dyDescent="0.3">
      <c r="A9" s="44" t="s">
        <v>224</v>
      </c>
      <c r="B9" s="78">
        <v>95.9</v>
      </c>
      <c r="C9" s="79">
        <v>664.07</v>
      </c>
      <c r="D9" s="60">
        <f t="shared" si="0"/>
        <v>759.97</v>
      </c>
      <c r="E9" s="318">
        <v>58.5</v>
      </c>
      <c r="F9" s="315">
        <v>528.37</v>
      </c>
      <c r="G9" s="316">
        <v>0</v>
      </c>
      <c r="H9" s="317">
        <f t="shared" si="2"/>
        <v>586.87</v>
      </c>
      <c r="I9" s="12"/>
      <c r="J9" s="34" t="s">
        <v>224</v>
      </c>
      <c r="K9" s="123">
        <v>0</v>
      </c>
      <c r="L9" s="125">
        <v>2604.8000000000002</v>
      </c>
      <c r="M9" s="85">
        <f t="shared" si="1"/>
        <v>2604.8000000000002</v>
      </c>
    </row>
    <row r="10" spans="1:13" x14ac:dyDescent="0.3">
      <c r="A10" s="44" t="s">
        <v>225</v>
      </c>
      <c r="B10" s="78">
        <v>45.66</v>
      </c>
      <c r="C10" s="79">
        <v>0</v>
      </c>
      <c r="D10" s="60">
        <f t="shared" si="0"/>
        <v>45.66</v>
      </c>
      <c r="E10" s="319">
        <v>25.66</v>
      </c>
      <c r="F10" s="315">
        <v>66.5</v>
      </c>
      <c r="G10" s="316">
        <v>0</v>
      </c>
      <c r="H10" s="317">
        <f t="shared" si="2"/>
        <v>92.16</v>
      </c>
      <c r="I10" s="12"/>
      <c r="J10" s="34" t="s">
        <v>225</v>
      </c>
      <c r="K10" s="123">
        <v>35.1</v>
      </c>
      <c r="L10" s="125">
        <v>70.5</v>
      </c>
      <c r="M10" s="85">
        <f t="shared" si="1"/>
        <v>105.6</v>
      </c>
    </row>
    <row r="11" spans="1:13" x14ac:dyDescent="0.3">
      <c r="A11" s="44" t="s">
        <v>226</v>
      </c>
      <c r="B11" s="78">
        <v>938.13</v>
      </c>
      <c r="C11" s="79">
        <v>1637.97</v>
      </c>
      <c r="D11" s="60">
        <f t="shared" si="0"/>
        <v>2576.1</v>
      </c>
      <c r="E11" s="319">
        <v>768.33</v>
      </c>
      <c r="F11" s="315">
        <v>1191.47</v>
      </c>
      <c r="G11" s="316">
        <v>0</v>
      </c>
      <c r="H11" s="317">
        <f t="shared" si="2"/>
        <v>1959.8000000000002</v>
      </c>
      <c r="I11" s="12"/>
      <c r="J11" s="34" t="s">
        <v>226</v>
      </c>
      <c r="K11" s="123">
        <v>10.5</v>
      </c>
      <c r="L11" s="125">
        <v>1487.6</v>
      </c>
      <c r="M11" s="85">
        <f t="shared" si="1"/>
        <v>1498.1</v>
      </c>
    </row>
    <row r="12" spans="1:13" x14ac:dyDescent="0.3">
      <c r="A12" s="44" t="s">
        <v>227</v>
      </c>
      <c r="B12" s="78">
        <v>1829.09</v>
      </c>
      <c r="C12" s="79">
        <v>5644.59</v>
      </c>
      <c r="D12" s="60">
        <f t="shared" si="0"/>
        <v>7473.68</v>
      </c>
      <c r="E12" s="319">
        <v>1177.99</v>
      </c>
      <c r="F12" s="315">
        <v>1548.99</v>
      </c>
      <c r="G12" s="316">
        <v>725</v>
      </c>
      <c r="H12" s="317">
        <f t="shared" si="2"/>
        <v>3451.98</v>
      </c>
      <c r="I12" s="12"/>
      <c r="J12" s="34" t="s">
        <v>227</v>
      </c>
      <c r="K12" s="123">
        <v>621.6</v>
      </c>
      <c r="L12" s="125">
        <v>10177.6</v>
      </c>
      <c r="M12" s="85">
        <f t="shared" si="1"/>
        <v>10799.2</v>
      </c>
    </row>
    <row r="13" spans="1:13" x14ac:dyDescent="0.3">
      <c r="A13" s="44" t="s">
        <v>400</v>
      </c>
      <c r="B13" s="78">
        <v>2675.1</v>
      </c>
      <c r="C13" s="79">
        <v>3192.18</v>
      </c>
      <c r="D13" s="60">
        <f t="shared" si="0"/>
        <v>5867.28</v>
      </c>
      <c r="E13" s="320">
        <v>3243.67</v>
      </c>
      <c r="F13" s="315">
        <v>3052.48</v>
      </c>
      <c r="G13" s="316">
        <v>86.6</v>
      </c>
      <c r="H13" s="317">
        <f t="shared" si="2"/>
        <v>6382.75</v>
      </c>
      <c r="I13" s="12"/>
      <c r="J13" s="34" t="s">
        <v>228</v>
      </c>
      <c r="K13" s="123">
        <v>0</v>
      </c>
      <c r="L13" s="125">
        <v>26427.1</v>
      </c>
      <c r="M13" s="85">
        <f t="shared" si="1"/>
        <v>26427.1</v>
      </c>
    </row>
    <row r="14" spans="1:13" x14ac:dyDescent="0.3">
      <c r="A14" s="44" t="s">
        <v>402</v>
      </c>
      <c r="B14" s="78">
        <v>5136.0600000000004</v>
      </c>
      <c r="C14" s="79">
        <v>10651.07</v>
      </c>
      <c r="D14" s="60">
        <f t="shared" si="0"/>
        <v>15787.130000000001</v>
      </c>
      <c r="E14" s="319">
        <v>4585.66</v>
      </c>
      <c r="F14" s="315">
        <v>2477.23</v>
      </c>
      <c r="G14" s="316">
        <v>1693.14</v>
      </c>
      <c r="H14" s="317">
        <f t="shared" si="2"/>
        <v>8756.0299999999988</v>
      </c>
      <c r="I14" s="12"/>
      <c r="J14" s="34" t="s">
        <v>229</v>
      </c>
      <c r="K14" s="123">
        <v>6.6</v>
      </c>
      <c r="L14" s="125">
        <v>5363.1</v>
      </c>
      <c r="M14" s="85">
        <f t="shared" si="1"/>
        <v>5369.7000000000007</v>
      </c>
    </row>
    <row r="15" spans="1:13" x14ac:dyDescent="0.3">
      <c r="A15" s="44" t="s">
        <v>404</v>
      </c>
      <c r="B15" s="78">
        <v>0</v>
      </c>
      <c r="C15" s="79">
        <v>0</v>
      </c>
      <c r="D15" s="60">
        <f t="shared" si="0"/>
        <v>0</v>
      </c>
      <c r="E15" s="314">
        <v>0</v>
      </c>
      <c r="F15" s="321">
        <v>0</v>
      </c>
      <c r="G15" s="322">
        <v>0</v>
      </c>
      <c r="H15" s="317">
        <f t="shared" si="2"/>
        <v>0</v>
      </c>
      <c r="I15" s="12"/>
      <c r="J15" s="34" t="s">
        <v>230</v>
      </c>
      <c r="K15" s="121">
        <v>0</v>
      </c>
      <c r="L15" s="122">
        <v>0</v>
      </c>
      <c r="M15" s="85">
        <f t="shared" si="1"/>
        <v>0</v>
      </c>
    </row>
    <row r="16" spans="1:13" x14ac:dyDescent="0.3">
      <c r="A16" s="44" t="s">
        <v>405</v>
      </c>
      <c r="B16" s="78">
        <v>1833.23</v>
      </c>
      <c r="C16" s="79">
        <v>4558.1000000000004</v>
      </c>
      <c r="D16" s="60">
        <f t="shared" si="0"/>
        <v>6391.33</v>
      </c>
      <c r="E16" s="315">
        <v>1698.33</v>
      </c>
      <c r="F16" s="323">
        <v>1306.97</v>
      </c>
      <c r="G16" s="324">
        <v>1381.67</v>
      </c>
      <c r="H16" s="317">
        <f t="shared" si="2"/>
        <v>4386.97</v>
      </c>
      <c r="I16" s="12"/>
      <c r="J16" s="34" t="s">
        <v>231</v>
      </c>
      <c r="K16" s="123">
        <v>0</v>
      </c>
      <c r="L16" s="124">
        <v>3620.5</v>
      </c>
      <c r="M16" s="85">
        <f t="shared" si="1"/>
        <v>3620.5</v>
      </c>
    </row>
    <row r="17" spans="1:13" x14ac:dyDescent="0.3">
      <c r="A17" s="44" t="s">
        <v>232</v>
      </c>
      <c r="B17" s="78">
        <v>1429.18</v>
      </c>
      <c r="C17" s="79">
        <v>1021.8</v>
      </c>
      <c r="D17" s="60">
        <f t="shared" si="0"/>
        <v>2450.98</v>
      </c>
      <c r="E17" s="319">
        <v>1389.18</v>
      </c>
      <c r="F17" s="315">
        <v>41</v>
      </c>
      <c r="G17" s="316">
        <v>910.7</v>
      </c>
      <c r="H17" s="317">
        <f t="shared" si="2"/>
        <v>2340.88</v>
      </c>
      <c r="I17" s="12"/>
      <c r="J17" s="34" t="s">
        <v>232</v>
      </c>
      <c r="K17" s="123">
        <v>0</v>
      </c>
      <c r="L17" s="125">
        <v>0</v>
      </c>
      <c r="M17" s="85">
        <f t="shared" si="1"/>
        <v>0</v>
      </c>
    </row>
    <row r="18" spans="1:13" ht="14.4" thickBot="1" x14ac:dyDescent="0.35">
      <c r="A18" s="99" t="s">
        <v>233</v>
      </c>
      <c r="B18" s="100">
        <v>16.2</v>
      </c>
      <c r="C18" s="101">
        <v>0</v>
      </c>
      <c r="D18" s="102">
        <f t="shared" si="0"/>
        <v>16.2</v>
      </c>
      <c r="E18" s="325">
        <v>0</v>
      </c>
      <c r="F18" s="326">
        <v>0</v>
      </c>
      <c r="G18" s="327">
        <v>0</v>
      </c>
      <c r="H18" s="317">
        <f>SUM(E18:G18)</f>
        <v>0</v>
      </c>
      <c r="I18" s="12"/>
      <c r="J18" s="40" t="s">
        <v>233</v>
      </c>
      <c r="K18" s="123">
        <v>0</v>
      </c>
      <c r="L18" s="125">
        <v>0</v>
      </c>
      <c r="M18" s="85">
        <f t="shared" si="1"/>
        <v>0</v>
      </c>
    </row>
    <row r="19" spans="1:13" ht="14.4" thickBot="1" x14ac:dyDescent="0.35">
      <c r="A19" s="129" t="s">
        <v>237</v>
      </c>
      <c r="B19" s="108">
        <f t="shared" ref="B19:H19" si="3">SUM(B4:B18)</f>
        <v>16077.350000000002</v>
      </c>
      <c r="C19" s="109">
        <f t="shared" si="3"/>
        <v>28098.329999999998</v>
      </c>
      <c r="D19" s="128">
        <f t="shared" si="3"/>
        <v>44175.68</v>
      </c>
      <c r="E19" s="328">
        <f t="shared" si="3"/>
        <v>14553.02</v>
      </c>
      <c r="F19" s="328">
        <f t="shared" si="3"/>
        <v>10872.859999999999</v>
      </c>
      <c r="G19" s="329">
        <f t="shared" si="3"/>
        <v>4797.1100000000006</v>
      </c>
      <c r="H19" s="330">
        <f t="shared" si="3"/>
        <v>30222.99</v>
      </c>
      <c r="I19" s="12"/>
      <c r="J19" s="110" t="s">
        <v>237</v>
      </c>
      <c r="K19" s="56">
        <f>SUM(K4:K18)</f>
        <v>713.7</v>
      </c>
      <c r="L19" s="111">
        <f>SUM(L4:L18)</f>
        <v>49965.599999999999</v>
      </c>
      <c r="M19" s="112">
        <f>SUM(M4:M18)</f>
        <v>50679.3</v>
      </c>
    </row>
    <row r="20" spans="1:13" ht="14.4" thickBot="1" x14ac:dyDescent="0.35">
      <c r="A20" s="490" t="s">
        <v>283</v>
      </c>
      <c r="B20" s="482">
        <f>(B19/D19)*100</f>
        <v>36.394120022600674</v>
      </c>
      <c r="C20" s="487">
        <f>(C19/D19)*100</f>
        <v>63.605879977399326</v>
      </c>
      <c r="D20" s="483"/>
      <c r="E20" s="488">
        <f>(E19/H19)*100</f>
        <v>48.152151722910276</v>
      </c>
      <c r="F20" s="482">
        <f>(F19/H19)*100</f>
        <v>35.975461064573686</v>
      </c>
      <c r="G20" s="489">
        <f>(G19/H19)*100</f>
        <v>15.872387212516037</v>
      </c>
      <c r="H20" s="491">
        <f>(H19/D19)*100</f>
        <v>68.415449405645816</v>
      </c>
      <c r="I20" s="12"/>
      <c r="J20" s="490" t="s">
        <v>283</v>
      </c>
      <c r="K20" s="484">
        <f>(K19/M19)*100</f>
        <v>1.4082672807240826</v>
      </c>
      <c r="L20" s="485">
        <f>(L19/M19)*100</f>
        <v>98.59173271927591</v>
      </c>
      <c r="M20" s="113"/>
    </row>
    <row r="21" spans="1:13" ht="12" customHeight="1" x14ac:dyDescent="0.3">
      <c r="A21" s="15" t="s">
        <v>284</v>
      </c>
      <c r="B21" s="11"/>
      <c r="J21" s="15" t="s">
        <v>284</v>
      </c>
      <c r="K21" s="11"/>
    </row>
    <row r="22" spans="1:13" ht="12" customHeight="1" x14ac:dyDescent="0.3">
      <c r="A22" s="281" t="s">
        <v>371</v>
      </c>
      <c r="B22" s="11"/>
      <c r="J22" s="15"/>
      <c r="K22" s="11"/>
    </row>
    <row r="23" spans="1:13" ht="12" customHeight="1" x14ac:dyDescent="0.3">
      <c r="A23" s="281" t="s">
        <v>399</v>
      </c>
      <c r="B23" s="11"/>
      <c r="J23" s="15"/>
      <c r="K23" s="11"/>
    </row>
    <row r="24" spans="1:13" ht="12" customHeight="1" x14ac:dyDescent="0.3">
      <c r="A24" s="281" t="s">
        <v>401</v>
      </c>
      <c r="B24" s="11"/>
      <c r="J24" s="15"/>
      <c r="K24" s="11"/>
    </row>
    <row r="25" spans="1:13" ht="12" customHeight="1" x14ac:dyDescent="0.3">
      <c r="A25" s="281" t="s">
        <v>403</v>
      </c>
      <c r="B25" s="11"/>
      <c r="J25" s="15"/>
      <c r="K25" s="11"/>
    </row>
    <row r="26" spans="1:13" ht="12" customHeight="1" x14ac:dyDescent="0.3">
      <c r="A26" s="281" t="s">
        <v>406</v>
      </c>
      <c r="B26" s="11"/>
      <c r="J26" s="15"/>
      <c r="K26" s="11"/>
    </row>
    <row r="27" spans="1:13" ht="12" customHeight="1" x14ac:dyDescent="0.3">
      <c r="A27" s="15" t="s">
        <v>395</v>
      </c>
      <c r="B27" s="11"/>
      <c r="J27" s="15"/>
      <c r="K27" s="11"/>
    </row>
    <row r="28" spans="1:13" ht="12" customHeight="1" x14ac:dyDescent="0.3">
      <c r="A28" s="11" t="s">
        <v>407</v>
      </c>
      <c r="B28" s="11"/>
      <c r="J28" s="15"/>
      <c r="K28" s="11"/>
    </row>
    <row r="29" spans="1:13" ht="12" customHeight="1" x14ac:dyDescent="0.3">
      <c r="A29" s="144" t="s">
        <v>499</v>
      </c>
      <c r="B29" s="28"/>
      <c r="J29" s="15"/>
      <c r="K29" s="11"/>
    </row>
    <row r="30" spans="1:13" ht="12" customHeight="1" x14ac:dyDescent="0.3">
      <c r="A30" s="144" t="s">
        <v>312</v>
      </c>
      <c r="B30" s="144"/>
      <c r="J30" s="15"/>
      <c r="K30" s="11"/>
    </row>
    <row r="31" spans="1:13" ht="12" customHeight="1" x14ac:dyDescent="0.3">
      <c r="A31" s="144" t="s">
        <v>311</v>
      </c>
      <c r="B31" s="144"/>
    </row>
    <row r="32" spans="1:13" ht="12" customHeight="1" x14ac:dyDescent="0.3">
      <c r="A32" s="516" t="s">
        <v>539</v>
      </c>
      <c r="B32" s="516"/>
      <c r="C32" s="517"/>
    </row>
    <row r="33" spans="1:13" ht="12" customHeight="1" thickBot="1" x14ac:dyDescent="0.35">
      <c r="A33" s="144"/>
      <c r="B33" s="144"/>
    </row>
    <row r="34" spans="1:13" ht="14.4" thickBot="1" x14ac:dyDescent="0.35">
      <c r="A34" s="782" t="s">
        <v>308</v>
      </c>
      <c r="B34" s="783"/>
      <c r="C34" s="783"/>
      <c r="D34" s="783"/>
      <c r="E34" s="783"/>
      <c r="F34" s="783"/>
      <c r="G34" s="783"/>
      <c r="H34" s="783"/>
      <c r="I34" s="783"/>
      <c r="J34" s="783"/>
      <c r="K34" s="783"/>
      <c r="L34" s="783"/>
      <c r="M34" s="784"/>
    </row>
    <row r="35" spans="1:13" ht="24.6" thickBot="1" x14ac:dyDescent="0.35">
      <c r="A35" s="142" t="s">
        <v>15</v>
      </c>
      <c r="B35" s="66" t="s">
        <v>65</v>
      </c>
      <c r="C35" s="66" t="s">
        <v>536</v>
      </c>
      <c r="D35" s="66" t="s">
        <v>537</v>
      </c>
      <c r="E35" s="66" t="s">
        <v>238</v>
      </c>
      <c r="F35" s="66" t="s">
        <v>234</v>
      </c>
      <c r="G35" s="66" t="s">
        <v>99</v>
      </c>
      <c r="H35" s="66" t="s">
        <v>235</v>
      </c>
      <c r="I35" s="66" t="s">
        <v>239</v>
      </c>
      <c r="J35" s="66" t="s">
        <v>241</v>
      </c>
      <c r="K35" s="67" t="s">
        <v>236</v>
      </c>
      <c r="L35" s="114" t="s">
        <v>1</v>
      </c>
      <c r="M35" s="417" t="s">
        <v>283</v>
      </c>
    </row>
    <row r="36" spans="1:13" x14ac:dyDescent="0.3">
      <c r="A36" s="31" t="s">
        <v>219</v>
      </c>
      <c r="B36" s="13">
        <v>0</v>
      </c>
      <c r="C36" s="13">
        <v>0</v>
      </c>
      <c r="D36" s="13">
        <v>0</v>
      </c>
      <c r="E36" s="13">
        <v>0</v>
      </c>
      <c r="F36" s="13">
        <v>0</v>
      </c>
      <c r="G36" s="13">
        <v>0</v>
      </c>
      <c r="H36" s="13">
        <v>0</v>
      </c>
      <c r="I36" s="13">
        <v>0</v>
      </c>
      <c r="J36" s="13">
        <v>0</v>
      </c>
      <c r="K36" s="43">
        <v>0</v>
      </c>
      <c r="L36" s="437">
        <v>0</v>
      </c>
      <c r="M36" s="471">
        <f>L36*100/L$51</f>
        <v>0</v>
      </c>
    </row>
    <row r="37" spans="1:13" x14ac:dyDescent="0.3">
      <c r="A37" s="34" t="s">
        <v>220</v>
      </c>
      <c r="B37" s="14">
        <v>0</v>
      </c>
      <c r="C37" s="14">
        <v>5.3</v>
      </c>
      <c r="D37" s="14">
        <v>11.9</v>
      </c>
      <c r="E37" s="14">
        <v>4.3</v>
      </c>
      <c r="F37" s="14">
        <v>0</v>
      </c>
      <c r="G37" s="14">
        <v>2.8</v>
      </c>
      <c r="H37" s="14">
        <v>0</v>
      </c>
      <c r="I37" s="14">
        <v>0</v>
      </c>
      <c r="J37" s="14">
        <v>0</v>
      </c>
      <c r="K37" s="45">
        <v>62.2</v>
      </c>
      <c r="L37" s="437">
        <v>90.5</v>
      </c>
      <c r="M37" s="459">
        <f t="shared" ref="M37:M50" si="4">L37*100/L$51</f>
        <v>0.20486375994041975</v>
      </c>
    </row>
    <row r="38" spans="1:13" x14ac:dyDescent="0.3">
      <c r="A38" s="34" t="s">
        <v>221</v>
      </c>
      <c r="B38" s="14">
        <v>7.8</v>
      </c>
      <c r="C38" s="14">
        <v>3.2</v>
      </c>
      <c r="D38" s="14">
        <v>48.4</v>
      </c>
      <c r="E38" s="14">
        <v>7.8</v>
      </c>
      <c r="F38" s="14">
        <v>0</v>
      </c>
      <c r="G38" s="14">
        <v>0</v>
      </c>
      <c r="H38" s="14">
        <v>0</v>
      </c>
      <c r="I38" s="14">
        <v>0</v>
      </c>
      <c r="J38" s="14">
        <v>0</v>
      </c>
      <c r="K38" s="45">
        <v>21.7</v>
      </c>
      <c r="L38" s="437">
        <v>84.9</v>
      </c>
      <c r="M38" s="459">
        <f t="shared" si="4"/>
        <v>0.19218710739162029</v>
      </c>
    </row>
    <row r="39" spans="1:13" x14ac:dyDescent="0.3">
      <c r="A39" s="34" t="s">
        <v>222</v>
      </c>
      <c r="B39" s="14">
        <v>3.8</v>
      </c>
      <c r="C39" s="14">
        <v>0</v>
      </c>
      <c r="D39" s="14">
        <v>10</v>
      </c>
      <c r="E39" s="14">
        <v>35.200000000000003</v>
      </c>
      <c r="F39" s="14">
        <v>0</v>
      </c>
      <c r="G39" s="14">
        <v>54.7</v>
      </c>
      <c r="H39" s="14">
        <v>0</v>
      </c>
      <c r="I39" s="14">
        <v>0</v>
      </c>
      <c r="J39" s="14">
        <v>0</v>
      </c>
      <c r="K39" s="45">
        <v>20.100000000000001</v>
      </c>
      <c r="L39" s="437">
        <v>123.8</v>
      </c>
      <c r="M39" s="459">
        <f t="shared" si="4"/>
        <v>0.28024456884667365</v>
      </c>
    </row>
    <row r="40" spans="1:13" x14ac:dyDescent="0.3">
      <c r="A40" s="34" t="s">
        <v>223</v>
      </c>
      <c r="B40" s="14">
        <v>776</v>
      </c>
      <c r="C40" s="14">
        <v>0</v>
      </c>
      <c r="D40" s="14">
        <v>36.799999999999997</v>
      </c>
      <c r="E40" s="14">
        <v>280.7</v>
      </c>
      <c r="F40" s="14">
        <v>0</v>
      </c>
      <c r="G40" s="14">
        <v>44.1</v>
      </c>
      <c r="H40" s="14">
        <v>0</v>
      </c>
      <c r="I40" s="14">
        <v>0</v>
      </c>
      <c r="J40" s="14">
        <v>0</v>
      </c>
      <c r="K40" s="45">
        <v>1370.6</v>
      </c>
      <c r="L40" s="437">
        <v>2508.1999999999998</v>
      </c>
      <c r="M40" s="459">
        <f t="shared" si="4"/>
        <v>5.6777821290890689</v>
      </c>
    </row>
    <row r="41" spans="1:13" x14ac:dyDescent="0.3">
      <c r="A41" s="34" t="s">
        <v>224</v>
      </c>
      <c r="B41" s="14">
        <v>0</v>
      </c>
      <c r="C41" s="14">
        <v>0</v>
      </c>
      <c r="D41" s="14">
        <v>0</v>
      </c>
      <c r="E41" s="14">
        <v>24</v>
      </c>
      <c r="F41" s="14">
        <v>0</v>
      </c>
      <c r="G41" s="14">
        <v>579.70000000000005</v>
      </c>
      <c r="H41" s="14">
        <v>126</v>
      </c>
      <c r="I41" s="14">
        <v>0</v>
      </c>
      <c r="J41" s="14">
        <v>0</v>
      </c>
      <c r="K41" s="45">
        <v>30.3</v>
      </c>
      <c r="L41" s="437">
        <v>760</v>
      </c>
      <c r="M41" s="459">
        <f t="shared" si="4"/>
        <v>1.7204028459084972</v>
      </c>
    </row>
    <row r="42" spans="1:13" x14ac:dyDescent="0.3">
      <c r="A42" s="34" t="s">
        <v>225</v>
      </c>
      <c r="B42" s="14">
        <v>0</v>
      </c>
      <c r="C42" s="14">
        <v>0</v>
      </c>
      <c r="D42" s="14">
        <v>0</v>
      </c>
      <c r="E42" s="14">
        <v>0</v>
      </c>
      <c r="F42" s="14">
        <v>0</v>
      </c>
      <c r="G42" s="14">
        <v>45.7</v>
      </c>
      <c r="H42" s="14">
        <v>0</v>
      </c>
      <c r="I42" s="14">
        <v>0</v>
      </c>
      <c r="J42" s="14">
        <v>0</v>
      </c>
      <c r="K42" s="45">
        <v>0</v>
      </c>
      <c r="L42" s="437">
        <v>45.7</v>
      </c>
      <c r="M42" s="459">
        <f t="shared" si="4"/>
        <v>0.10345053955002412</v>
      </c>
    </row>
    <row r="43" spans="1:13" x14ac:dyDescent="0.3">
      <c r="A43" s="34" t="s">
        <v>226</v>
      </c>
      <c r="B43" s="14">
        <v>0</v>
      </c>
      <c r="C43" s="14">
        <v>0</v>
      </c>
      <c r="D43" s="14">
        <v>0</v>
      </c>
      <c r="E43" s="14">
        <v>0</v>
      </c>
      <c r="F43" s="14">
        <v>0</v>
      </c>
      <c r="G43" s="14">
        <v>1768.3</v>
      </c>
      <c r="H43" s="14">
        <v>621.20000000000005</v>
      </c>
      <c r="I43" s="14">
        <v>0</v>
      </c>
      <c r="J43" s="14">
        <v>0</v>
      </c>
      <c r="K43" s="45">
        <v>186.6</v>
      </c>
      <c r="L43" s="437">
        <v>2576.1</v>
      </c>
      <c r="M43" s="459">
        <f t="shared" si="4"/>
        <v>5.8314865412432635</v>
      </c>
    </row>
    <row r="44" spans="1:13" x14ac:dyDescent="0.3">
      <c r="A44" s="34" t="s">
        <v>227</v>
      </c>
      <c r="B44" s="14">
        <v>0</v>
      </c>
      <c r="C44" s="14">
        <v>0</v>
      </c>
      <c r="D44" s="14">
        <v>0</v>
      </c>
      <c r="E44" s="14">
        <v>0</v>
      </c>
      <c r="F44" s="14">
        <v>0</v>
      </c>
      <c r="G44" s="14">
        <v>567.1</v>
      </c>
      <c r="H44" s="14">
        <v>6883.9</v>
      </c>
      <c r="I44" s="14">
        <v>0</v>
      </c>
      <c r="J44" s="14">
        <v>0</v>
      </c>
      <c r="K44" s="45">
        <v>22.7</v>
      </c>
      <c r="L44" s="437">
        <v>7473.7</v>
      </c>
      <c r="M44" s="459">
        <f t="shared" si="4"/>
        <v>16.918124670350444</v>
      </c>
    </row>
    <row r="45" spans="1:13" x14ac:dyDescent="0.3">
      <c r="A45" s="34" t="s">
        <v>228</v>
      </c>
      <c r="B45" s="14">
        <v>0</v>
      </c>
      <c r="C45" s="14">
        <v>0</v>
      </c>
      <c r="D45" s="14">
        <v>0</v>
      </c>
      <c r="E45" s="14">
        <v>0</v>
      </c>
      <c r="F45" s="14">
        <v>0</v>
      </c>
      <c r="G45" s="14">
        <v>3139.7</v>
      </c>
      <c r="H45" s="14">
        <v>2579.1999999999998</v>
      </c>
      <c r="I45" s="14">
        <v>0</v>
      </c>
      <c r="J45" s="14">
        <v>0</v>
      </c>
      <c r="K45" s="45">
        <v>148.30000000000001</v>
      </c>
      <c r="L45" s="437">
        <v>5867.3</v>
      </c>
      <c r="M45" s="459">
        <f t="shared" si="4"/>
        <v>13.281736339209113</v>
      </c>
    </row>
    <row r="46" spans="1:13" x14ac:dyDescent="0.3">
      <c r="A46" s="34" t="s">
        <v>229</v>
      </c>
      <c r="B46" s="14">
        <v>0</v>
      </c>
      <c r="C46" s="14">
        <v>0</v>
      </c>
      <c r="D46" s="14">
        <v>0</v>
      </c>
      <c r="E46" s="14">
        <v>0</v>
      </c>
      <c r="F46" s="14">
        <v>3.5</v>
      </c>
      <c r="G46" s="14">
        <v>11236.5</v>
      </c>
      <c r="H46" s="14">
        <v>3867.6</v>
      </c>
      <c r="I46" s="14">
        <v>68.099999999999994</v>
      </c>
      <c r="J46" s="14">
        <v>0</v>
      </c>
      <c r="K46" s="45">
        <v>611.4</v>
      </c>
      <c r="L46" s="437">
        <v>15787.1</v>
      </c>
      <c r="M46" s="459">
        <f t="shared" si="4"/>
        <v>35.737068116634262</v>
      </c>
    </row>
    <row r="47" spans="1:13" x14ac:dyDescent="0.3">
      <c r="A47" s="34" t="s">
        <v>230</v>
      </c>
      <c r="B47" s="14">
        <v>0</v>
      </c>
      <c r="C47" s="14">
        <v>0</v>
      </c>
      <c r="D47" s="14">
        <v>0</v>
      </c>
      <c r="E47" s="14">
        <v>0</v>
      </c>
      <c r="F47" s="14">
        <v>0</v>
      </c>
      <c r="G47" s="14">
        <v>0</v>
      </c>
      <c r="H47" s="14">
        <v>0</v>
      </c>
      <c r="I47" s="14">
        <v>0</v>
      </c>
      <c r="J47" s="14">
        <v>0</v>
      </c>
      <c r="K47" s="45">
        <v>0</v>
      </c>
      <c r="L47" s="437">
        <v>0</v>
      </c>
      <c r="M47" s="472">
        <f t="shared" si="4"/>
        <v>0</v>
      </c>
    </row>
    <row r="48" spans="1:13" x14ac:dyDescent="0.3">
      <c r="A48" s="34" t="s">
        <v>231</v>
      </c>
      <c r="B48" s="14">
        <v>0</v>
      </c>
      <c r="C48" s="14">
        <v>0</v>
      </c>
      <c r="D48" s="14">
        <v>0</v>
      </c>
      <c r="E48" s="14">
        <v>0</v>
      </c>
      <c r="F48" s="14">
        <v>199.2</v>
      </c>
      <c r="G48" s="14">
        <v>5300.1</v>
      </c>
      <c r="H48" s="14">
        <v>806.2</v>
      </c>
      <c r="I48" s="14">
        <v>8</v>
      </c>
      <c r="J48" s="14">
        <v>0</v>
      </c>
      <c r="K48" s="45">
        <v>77.8</v>
      </c>
      <c r="L48" s="437">
        <v>6391.3</v>
      </c>
      <c r="M48" s="459">
        <f t="shared" si="4"/>
        <v>14.467908827703919</v>
      </c>
    </row>
    <row r="49" spans="1:13" x14ac:dyDescent="0.3">
      <c r="A49" s="34" t="s">
        <v>232</v>
      </c>
      <c r="B49" s="14">
        <v>0</v>
      </c>
      <c r="C49" s="14">
        <v>0</v>
      </c>
      <c r="D49" s="14">
        <v>0</v>
      </c>
      <c r="E49" s="14">
        <v>0</v>
      </c>
      <c r="F49" s="14">
        <v>594.70000000000005</v>
      </c>
      <c r="G49" s="14">
        <v>0</v>
      </c>
      <c r="H49" s="14">
        <v>0</v>
      </c>
      <c r="I49" s="14">
        <v>1629.3</v>
      </c>
      <c r="J49" s="14">
        <v>74</v>
      </c>
      <c r="K49" s="45">
        <v>153</v>
      </c>
      <c r="L49" s="437">
        <v>2451</v>
      </c>
      <c r="M49" s="459">
        <f t="shared" si="4"/>
        <v>5.5482991780549042</v>
      </c>
    </row>
    <row r="50" spans="1:13" ht="14.4" thickBot="1" x14ac:dyDescent="0.35">
      <c r="A50" s="40" t="s">
        <v>233</v>
      </c>
      <c r="B50" s="14">
        <v>0</v>
      </c>
      <c r="C50" s="14">
        <v>0</v>
      </c>
      <c r="D50" s="14">
        <v>0</v>
      </c>
      <c r="E50" s="14">
        <v>0</v>
      </c>
      <c r="F50" s="14">
        <v>5</v>
      </c>
      <c r="G50" s="14">
        <v>0</v>
      </c>
      <c r="H50" s="14">
        <v>0</v>
      </c>
      <c r="I50" s="126">
        <v>0</v>
      </c>
      <c r="J50" s="126">
        <v>0</v>
      </c>
      <c r="K50" s="127">
        <v>11.2</v>
      </c>
      <c r="L50" s="437">
        <v>16.2</v>
      </c>
      <c r="M50" s="473">
        <f t="shared" si="4"/>
        <v>3.6671744873312706E-2</v>
      </c>
    </row>
    <row r="51" spans="1:13" ht="14.4" thickBot="1" x14ac:dyDescent="0.35">
      <c r="A51" s="421" t="s">
        <v>1</v>
      </c>
      <c r="B51" s="63">
        <v>787.6</v>
      </c>
      <c r="C51" s="63">
        <v>8.5</v>
      </c>
      <c r="D51" s="63">
        <v>107.1</v>
      </c>
      <c r="E51" s="63">
        <v>352</v>
      </c>
      <c r="F51" s="63">
        <v>802.4</v>
      </c>
      <c r="G51" s="63">
        <v>22738.7</v>
      </c>
      <c r="H51" s="63">
        <v>14884.1</v>
      </c>
      <c r="I51" s="63">
        <v>1705.4</v>
      </c>
      <c r="J51" s="63">
        <v>74</v>
      </c>
      <c r="K51" s="499">
        <v>2715.9</v>
      </c>
      <c r="L51" s="58">
        <v>44175.7</v>
      </c>
      <c r="M51" s="478">
        <v>100</v>
      </c>
    </row>
    <row r="52" spans="1:13" x14ac:dyDescent="0.3">
      <c r="A52" s="427" t="s">
        <v>283</v>
      </c>
      <c r="B52" s="428">
        <f>B51*100/$L51</f>
        <v>1.7828806334704375</v>
      </c>
      <c r="C52" s="428">
        <f t="shared" ref="C52:K52" si="5">C51*100/$L51</f>
        <v>1.9241347618713458E-2</v>
      </c>
      <c r="D52" s="428">
        <f t="shared" si="5"/>
        <v>0.24244097999578956</v>
      </c>
      <c r="E52" s="428">
        <f t="shared" si="5"/>
        <v>0.79681816021025142</v>
      </c>
      <c r="F52" s="428">
        <f t="shared" si="5"/>
        <v>1.8163832152065502</v>
      </c>
      <c r="G52" s="428">
        <f t="shared" si="5"/>
        <v>51.473321305604671</v>
      </c>
      <c r="H52" s="428">
        <f t="shared" si="5"/>
        <v>33.692957893140346</v>
      </c>
      <c r="I52" s="428">
        <f t="shared" si="5"/>
        <v>3.8604934387004621</v>
      </c>
      <c r="J52" s="428">
        <f t="shared" si="5"/>
        <v>0.1675129086805642</v>
      </c>
      <c r="K52" s="428">
        <f t="shared" si="5"/>
        <v>6.1479501173722211</v>
      </c>
      <c r="L52" s="434">
        <v>100</v>
      </c>
      <c r="M52" s="492"/>
    </row>
    <row r="53" spans="1:13" x14ac:dyDescent="0.3">
      <c r="A53" s="15" t="s">
        <v>284</v>
      </c>
      <c r="B53" s="11"/>
      <c r="C53" s="423" t="s">
        <v>535</v>
      </c>
    </row>
    <row r="54" spans="1:13" ht="14.4" thickBot="1" x14ac:dyDescent="0.35">
      <c r="H54" s="17"/>
      <c r="I54" s="17"/>
      <c r="J54" s="17"/>
      <c r="K54" s="17"/>
      <c r="L54" s="17"/>
    </row>
    <row r="55" spans="1:13" ht="14.4" thickBot="1" x14ac:dyDescent="0.35">
      <c r="A55" s="782" t="s">
        <v>309</v>
      </c>
      <c r="B55" s="783"/>
      <c r="C55" s="783"/>
      <c r="D55" s="783"/>
      <c r="E55" s="783"/>
      <c r="F55" s="783"/>
      <c r="G55" s="783"/>
      <c r="H55" s="783"/>
      <c r="I55" s="784"/>
      <c r="J55" s="18"/>
      <c r="K55" s="18"/>
      <c r="L55" s="18"/>
    </row>
    <row r="56" spans="1:13" ht="27.75" customHeight="1" thickBot="1" x14ac:dyDescent="0.35">
      <c r="A56" s="142" t="s">
        <v>15</v>
      </c>
      <c r="B56" s="66" t="s">
        <v>65</v>
      </c>
      <c r="C56" s="66" t="s">
        <v>536</v>
      </c>
      <c r="D56" s="66" t="s">
        <v>234</v>
      </c>
      <c r="E56" s="66" t="s">
        <v>99</v>
      </c>
      <c r="F56" s="66" t="s">
        <v>235</v>
      </c>
      <c r="G56" s="67" t="s">
        <v>236</v>
      </c>
      <c r="H56" s="114" t="s">
        <v>1</v>
      </c>
      <c r="I56" s="417" t="s">
        <v>283</v>
      </c>
    </row>
    <row r="57" spans="1:13" x14ac:dyDescent="0.3">
      <c r="A57" s="31" t="s">
        <v>219</v>
      </c>
      <c r="B57" s="13">
        <v>0</v>
      </c>
      <c r="C57" s="13">
        <v>0</v>
      </c>
      <c r="D57" s="13">
        <v>0</v>
      </c>
      <c r="E57" s="13">
        <v>0</v>
      </c>
      <c r="F57" s="13">
        <v>0</v>
      </c>
      <c r="G57" s="43">
        <v>0</v>
      </c>
      <c r="H57" s="437">
        <v>0</v>
      </c>
      <c r="I57" s="471">
        <f>H57*100/H$72</f>
        <v>0</v>
      </c>
    </row>
    <row r="58" spans="1:13" x14ac:dyDescent="0.3">
      <c r="A58" s="34" t="s">
        <v>220</v>
      </c>
      <c r="B58" s="14">
        <v>0</v>
      </c>
      <c r="C58" s="14">
        <v>3</v>
      </c>
      <c r="D58" s="14">
        <v>0</v>
      </c>
      <c r="E58" s="14">
        <v>0</v>
      </c>
      <c r="F58" s="14">
        <v>0</v>
      </c>
      <c r="G58" s="45">
        <v>0</v>
      </c>
      <c r="H58" s="437">
        <v>3</v>
      </c>
      <c r="I58" s="459">
        <f t="shared" ref="I58:I71" si="6">H58*100/H$72</f>
        <v>5.9195766318792878E-3</v>
      </c>
    </row>
    <row r="59" spans="1:13" x14ac:dyDescent="0.3">
      <c r="A59" s="34" t="s">
        <v>221</v>
      </c>
      <c r="B59" s="14">
        <v>0</v>
      </c>
      <c r="C59" s="14">
        <v>0</v>
      </c>
      <c r="D59" s="14">
        <v>0</v>
      </c>
      <c r="E59" s="14">
        <v>0</v>
      </c>
      <c r="F59" s="14">
        <v>0</v>
      </c>
      <c r="G59" s="45">
        <v>0</v>
      </c>
      <c r="H59" s="437">
        <v>0</v>
      </c>
      <c r="I59" s="472">
        <f t="shared" si="6"/>
        <v>0</v>
      </c>
    </row>
    <row r="60" spans="1:13" x14ac:dyDescent="0.3">
      <c r="A60" s="34" t="s">
        <v>222</v>
      </c>
      <c r="B60" s="14">
        <v>0</v>
      </c>
      <c r="C60" s="14">
        <v>0</v>
      </c>
      <c r="D60" s="14">
        <v>0</v>
      </c>
      <c r="E60" s="14">
        <v>0</v>
      </c>
      <c r="F60" s="14">
        <v>0</v>
      </c>
      <c r="G60" s="45">
        <v>0</v>
      </c>
      <c r="H60" s="437">
        <v>0</v>
      </c>
      <c r="I60" s="472">
        <f t="shared" si="6"/>
        <v>0</v>
      </c>
    </row>
    <row r="61" spans="1:13" x14ac:dyDescent="0.3">
      <c r="A61" s="34" t="s">
        <v>223</v>
      </c>
      <c r="B61" s="14">
        <v>100</v>
      </c>
      <c r="C61" s="14">
        <v>0</v>
      </c>
      <c r="D61" s="14">
        <v>0</v>
      </c>
      <c r="E61" s="14">
        <v>151.30000000000001</v>
      </c>
      <c r="F61" s="14">
        <v>0</v>
      </c>
      <c r="G61" s="45">
        <v>0</v>
      </c>
      <c r="H61" s="437">
        <v>251.3</v>
      </c>
      <c r="I61" s="459">
        <f t="shared" si="6"/>
        <v>0.49586320253042165</v>
      </c>
    </row>
    <row r="62" spans="1:13" x14ac:dyDescent="0.3">
      <c r="A62" s="34" t="s">
        <v>224</v>
      </c>
      <c r="B62" s="14">
        <v>0</v>
      </c>
      <c r="C62" s="14">
        <v>0</v>
      </c>
      <c r="D62" s="14">
        <v>0</v>
      </c>
      <c r="E62" s="14">
        <v>1662.4</v>
      </c>
      <c r="F62" s="14">
        <v>610.9</v>
      </c>
      <c r="G62" s="45">
        <v>331.5</v>
      </c>
      <c r="H62" s="437">
        <v>2604.8000000000002</v>
      </c>
      <c r="I62" s="459">
        <f t="shared" si="6"/>
        <v>5.139771070239723</v>
      </c>
    </row>
    <row r="63" spans="1:13" x14ac:dyDescent="0.3">
      <c r="A63" s="34" t="s">
        <v>225</v>
      </c>
      <c r="B63" s="14">
        <v>0</v>
      </c>
      <c r="C63" s="14">
        <v>0</v>
      </c>
      <c r="D63" s="14">
        <v>0</v>
      </c>
      <c r="E63" s="14">
        <v>105.6</v>
      </c>
      <c r="F63" s="14">
        <v>0</v>
      </c>
      <c r="G63" s="45">
        <v>0</v>
      </c>
      <c r="H63" s="437">
        <v>105.6</v>
      </c>
      <c r="I63" s="459">
        <f t="shared" si="6"/>
        <v>0.20836909744215093</v>
      </c>
    </row>
    <row r="64" spans="1:13" x14ac:dyDescent="0.3">
      <c r="A64" s="34" t="s">
        <v>226</v>
      </c>
      <c r="B64" s="14">
        <v>0</v>
      </c>
      <c r="C64" s="14">
        <v>0</v>
      </c>
      <c r="D64" s="14">
        <v>0</v>
      </c>
      <c r="E64" s="14">
        <v>56.8</v>
      </c>
      <c r="F64" s="14">
        <v>1426.3</v>
      </c>
      <c r="G64" s="45">
        <v>15</v>
      </c>
      <c r="H64" s="437">
        <v>1498.1</v>
      </c>
      <c r="I64" s="459">
        <f t="shared" si="6"/>
        <v>2.9560392507394537</v>
      </c>
    </row>
    <row r="65" spans="1:9" x14ac:dyDescent="0.3">
      <c r="A65" s="34" t="s">
        <v>227</v>
      </c>
      <c r="B65" s="14">
        <v>0</v>
      </c>
      <c r="C65" s="14">
        <v>0</v>
      </c>
      <c r="D65" s="14">
        <v>0</v>
      </c>
      <c r="E65" s="14">
        <v>912.8</v>
      </c>
      <c r="F65" s="14">
        <v>9886.4</v>
      </c>
      <c r="G65" s="45">
        <v>0</v>
      </c>
      <c r="H65" s="437">
        <v>10799.2</v>
      </c>
      <c r="I65" s="459">
        <f t="shared" si="6"/>
        <v>21.308897320996934</v>
      </c>
    </row>
    <row r="66" spans="1:9" x14ac:dyDescent="0.3">
      <c r="A66" s="34" t="s">
        <v>228</v>
      </c>
      <c r="B66" s="14">
        <v>0</v>
      </c>
      <c r="C66" s="14">
        <v>0</v>
      </c>
      <c r="D66" s="14">
        <v>0</v>
      </c>
      <c r="E66" s="14">
        <v>10302.4</v>
      </c>
      <c r="F66" s="14">
        <v>16122.6</v>
      </c>
      <c r="G66" s="45">
        <v>2.1</v>
      </c>
      <c r="H66" s="437">
        <v>26427.1</v>
      </c>
      <c r="I66" s="459">
        <f t="shared" si="6"/>
        <v>52.145747869445707</v>
      </c>
    </row>
    <row r="67" spans="1:9" x14ac:dyDescent="0.3">
      <c r="A67" s="34" t="s">
        <v>229</v>
      </c>
      <c r="B67" s="14">
        <v>0</v>
      </c>
      <c r="C67" s="14">
        <v>0</v>
      </c>
      <c r="D67" s="14">
        <v>36.6</v>
      </c>
      <c r="E67" s="14">
        <v>1171.5999999999999</v>
      </c>
      <c r="F67" s="14">
        <v>4161.5</v>
      </c>
      <c r="G67" s="45">
        <v>0</v>
      </c>
      <c r="H67" s="437">
        <v>5369.7</v>
      </c>
      <c r="I67" s="459">
        <f t="shared" si="6"/>
        <v>10.595450213400737</v>
      </c>
    </row>
    <row r="68" spans="1:9" x14ac:dyDescent="0.3">
      <c r="A68" s="34" t="s">
        <v>230</v>
      </c>
      <c r="B68" s="14">
        <v>0</v>
      </c>
      <c r="C68" s="14">
        <v>0</v>
      </c>
      <c r="D68" s="14">
        <v>0</v>
      </c>
      <c r="E68" s="14">
        <v>0</v>
      </c>
      <c r="F68" s="14">
        <v>0</v>
      </c>
      <c r="G68" s="45">
        <v>0</v>
      </c>
      <c r="H68" s="437">
        <v>0</v>
      </c>
      <c r="I68" s="472">
        <f t="shared" si="6"/>
        <v>0</v>
      </c>
    </row>
    <row r="69" spans="1:9" x14ac:dyDescent="0.3">
      <c r="A69" s="34" t="s">
        <v>231</v>
      </c>
      <c r="B69" s="14">
        <v>0</v>
      </c>
      <c r="C69" s="14">
        <v>0</v>
      </c>
      <c r="D69" s="14">
        <v>54.1</v>
      </c>
      <c r="E69" s="14">
        <v>1442.9</v>
      </c>
      <c r="F69" s="14">
        <v>1340.7</v>
      </c>
      <c r="G69" s="45">
        <v>782.8</v>
      </c>
      <c r="H69" s="437">
        <v>3620.5</v>
      </c>
      <c r="I69" s="459">
        <f t="shared" si="6"/>
        <v>7.1439423985729871</v>
      </c>
    </row>
    <row r="70" spans="1:9" x14ac:dyDescent="0.3">
      <c r="A70" s="34" t="s">
        <v>232</v>
      </c>
      <c r="B70" s="14">
        <v>0</v>
      </c>
      <c r="C70" s="14">
        <v>0</v>
      </c>
      <c r="D70" s="14">
        <v>0</v>
      </c>
      <c r="E70" s="14">
        <v>0</v>
      </c>
      <c r="F70" s="14">
        <v>0</v>
      </c>
      <c r="G70" s="45">
        <v>0</v>
      </c>
      <c r="H70" s="437">
        <v>0</v>
      </c>
      <c r="I70" s="472">
        <f t="shared" si="6"/>
        <v>0</v>
      </c>
    </row>
    <row r="71" spans="1:9" ht="14.4" thickBot="1" x14ac:dyDescent="0.35">
      <c r="A71" s="40" t="s">
        <v>233</v>
      </c>
      <c r="B71" s="48">
        <v>0</v>
      </c>
      <c r="C71" s="48">
        <v>0</v>
      </c>
      <c r="D71" s="48">
        <v>0</v>
      </c>
      <c r="E71" s="48">
        <v>0</v>
      </c>
      <c r="F71" s="48">
        <v>0</v>
      </c>
      <c r="G71" s="127">
        <v>0</v>
      </c>
      <c r="H71" s="437">
        <v>0</v>
      </c>
      <c r="I71" s="474">
        <f t="shared" si="6"/>
        <v>0</v>
      </c>
    </row>
    <row r="72" spans="1:9" ht="14.4" thickBot="1" x14ac:dyDescent="0.35">
      <c r="A72" s="421" t="s">
        <v>1</v>
      </c>
      <c r="B72" s="63">
        <v>100</v>
      </c>
      <c r="C72" s="63">
        <v>3</v>
      </c>
      <c r="D72" s="63">
        <v>90.7</v>
      </c>
      <c r="E72" s="63">
        <v>15805.8</v>
      </c>
      <c r="F72" s="63">
        <v>33548.400000000001</v>
      </c>
      <c r="G72" s="499">
        <v>1131.4000000000001</v>
      </c>
      <c r="H72" s="58">
        <v>50679.3</v>
      </c>
      <c r="I72" s="478">
        <v>100</v>
      </c>
    </row>
    <row r="73" spans="1:9" x14ac:dyDescent="0.3">
      <c r="A73" s="427" t="s">
        <v>283</v>
      </c>
      <c r="B73" s="428">
        <f>B72*100/$H72</f>
        <v>0.19731922106264294</v>
      </c>
      <c r="C73" s="428">
        <f t="shared" ref="C73:G73" si="7">C72*100/$H72</f>
        <v>5.9195766318792878E-3</v>
      </c>
      <c r="D73" s="428">
        <f t="shared" si="7"/>
        <v>0.17896853350381714</v>
      </c>
      <c r="E73" s="428">
        <f t="shared" si="7"/>
        <v>31.187881442719213</v>
      </c>
      <c r="F73" s="428">
        <f t="shared" si="7"/>
        <v>66.197441558979705</v>
      </c>
      <c r="G73" s="428">
        <f t="shared" si="7"/>
        <v>2.2324696671027424</v>
      </c>
      <c r="H73" s="434">
        <v>100</v>
      </c>
      <c r="I73" s="492"/>
    </row>
    <row r="74" spans="1:9" x14ac:dyDescent="0.3">
      <c r="A74" s="15" t="s">
        <v>284</v>
      </c>
      <c r="B74" s="11"/>
      <c r="C74" s="423" t="s">
        <v>535</v>
      </c>
    </row>
    <row r="75" spans="1:9" ht="14.4" thickBot="1" x14ac:dyDescent="0.35"/>
    <row r="76" spans="1:9" ht="25.5" customHeight="1" thickBot="1" x14ac:dyDescent="0.35">
      <c r="A76" s="785" t="s">
        <v>310</v>
      </c>
      <c r="B76" s="786"/>
      <c r="C76" s="787"/>
    </row>
    <row r="77" spans="1:9" ht="14.4" thickBot="1" x14ac:dyDescent="0.35">
      <c r="A77" s="788" t="s">
        <v>31</v>
      </c>
      <c r="B77" s="815"/>
      <c r="C77" s="133" t="s">
        <v>240</v>
      </c>
    </row>
    <row r="78" spans="1:9" x14ac:dyDescent="0.3">
      <c r="A78" s="816" t="s">
        <v>65</v>
      </c>
      <c r="B78" s="817"/>
      <c r="C78" s="85">
        <v>887.6</v>
      </c>
    </row>
    <row r="79" spans="1:9" x14ac:dyDescent="0.3">
      <c r="A79" s="778" t="s">
        <v>536</v>
      </c>
      <c r="B79" s="810"/>
      <c r="C79" s="130">
        <v>11.5</v>
      </c>
    </row>
    <row r="80" spans="1:9" x14ac:dyDescent="0.3">
      <c r="A80" s="778" t="s">
        <v>537</v>
      </c>
      <c r="B80" s="810"/>
      <c r="C80" s="130">
        <v>107.1</v>
      </c>
    </row>
    <row r="81" spans="1:3" x14ac:dyDescent="0.3">
      <c r="A81" s="778" t="s">
        <v>238</v>
      </c>
      <c r="B81" s="810"/>
      <c r="C81" s="130">
        <v>352</v>
      </c>
    </row>
    <row r="82" spans="1:3" x14ac:dyDescent="0.3">
      <c r="A82" s="778" t="s">
        <v>234</v>
      </c>
      <c r="B82" s="810"/>
      <c r="C82" s="130">
        <v>893.1</v>
      </c>
    </row>
    <row r="83" spans="1:3" x14ac:dyDescent="0.3">
      <c r="A83" s="778" t="s">
        <v>99</v>
      </c>
      <c r="B83" s="810"/>
      <c r="C83" s="130">
        <v>38544.5</v>
      </c>
    </row>
    <row r="84" spans="1:3" x14ac:dyDescent="0.3">
      <c r="A84" s="778" t="s">
        <v>235</v>
      </c>
      <c r="B84" s="810"/>
      <c r="C84" s="130">
        <v>48432.5</v>
      </c>
    </row>
    <row r="85" spans="1:3" x14ac:dyDescent="0.3">
      <c r="A85" s="778" t="s">
        <v>239</v>
      </c>
      <c r="B85" s="810"/>
      <c r="C85" s="130">
        <v>1705.4</v>
      </c>
    </row>
    <row r="86" spans="1:3" x14ac:dyDescent="0.3">
      <c r="A86" s="778" t="s">
        <v>241</v>
      </c>
      <c r="B86" s="810"/>
      <c r="C86" s="130">
        <v>74</v>
      </c>
    </row>
    <row r="87" spans="1:3" ht="14.4" thickBot="1" x14ac:dyDescent="0.35">
      <c r="A87" s="811" t="s">
        <v>236</v>
      </c>
      <c r="B87" s="812"/>
      <c r="C87" s="131">
        <v>3847.3</v>
      </c>
    </row>
    <row r="88" spans="1:3" ht="14.4" thickBot="1" x14ac:dyDescent="0.35">
      <c r="A88" s="813" t="s">
        <v>237</v>
      </c>
      <c r="B88" s="814"/>
      <c r="C88" s="132">
        <f>SUM(C78:C87)</f>
        <v>94855</v>
      </c>
    </row>
    <row r="89" spans="1:3" x14ac:dyDescent="0.3">
      <c r="A89" s="15" t="s">
        <v>284</v>
      </c>
      <c r="B89" s="11"/>
      <c r="C89" s="423" t="s">
        <v>535</v>
      </c>
    </row>
  </sheetData>
  <mergeCells count="18">
    <mergeCell ref="J2:M2"/>
    <mergeCell ref="E2:H2"/>
    <mergeCell ref="A34:M34"/>
    <mergeCell ref="A55:I55"/>
    <mergeCell ref="A83:B83"/>
    <mergeCell ref="A2:D2"/>
    <mergeCell ref="A76:C76"/>
    <mergeCell ref="A77:B77"/>
    <mergeCell ref="A78:B78"/>
    <mergeCell ref="A79:B79"/>
    <mergeCell ref="A80:B80"/>
    <mergeCell ref="A81:B81"/>
    <mergeCell ref="A82:B82"/>
    <mergeCell ref="A84:B84"/>
    <mergeCell ref="A85:B85"/>
    <mergeCell ref="A86:B86"/>
    <mergeCell ref="A87:B87"/>
    <mergeCell ref="A88:B88"/>
  </mergeCells>
  <pageMargins left="0.75" right="0.75" top="1" bottom="1" header="0" footer="0"/>
  <pageSetup scale="6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86"/>
  <sheetViews>
    <sheetView showGridLines="0" workbookViewId="0"/>
  </sheetViews>
  <sheetFormatPr baseColWidth="10" defaultColWidth="11.44140625" defaultRowHeight="13.8" x14ac:dyDescent="0.3"/>
  <cols>
    <col min="1" max="1" width="16.88671875" style="10" customWidth="1"/>
    <col min="2" max="2" width="9.6640625" style="10" customWidth="1"/>
    <col min="3" max="3" width="11.6640625" style="10" customWidth="1"/>
    <col min="4" max="4" width="8.6640625" style="10" customWidth="1"/>
    <col min="5" max="5" width="9.88671875" style="10" customWidth="1"/>
    <col min="6" max="6" width="9.5546875" style="10" customWidth="1"/>
    <col min="7" max="7" width="8.6640625" style="10" customWidth="1"/>
    <col min="8" max="8" width="10.5546875" style="10" customWidth="1"/>
    <col min="9" max="9" width="8.6640625" style="10" customWidth="1"/>
    <col min="10" max="10" width="14.6640625" style="10" customWidth="1"/>
    <col min="11" max="11" width="12.5546875" style="10" customWidth="1"/>
    <col min="12" max="12" width="12.33203125" style="10" customWidth="1"/>
    <col min="13" max="13" width="9.44140625" style="10" customWidth="1"/>
    <col min="14" max="16384" width="11.44140625" style="10"/>
  </cols>
  <sheetData>
    <row r="1" spans="1:13" ht="14.4" thickBot="1" x14ac:dyDescent="0.35">
      <c r="A1" s="12"/>
      <c r="B1" s="12"/>
      <c r="C1" s="12"/>
      <c r="D1" s="12"/>
      <c r="E1" s="12"/>
      <c r="F1" s="12"/>
      <c r="G1" s="12"/>
      <c r="H1" s="12"/>
      <c r="I1" s="12"/>
      <c r="J1" s="12"/>
      <c r="K1" s="12"/>
      <c r="L1" s="12"/>
      <c r="M1" s="12"/>
    </row>
    <row r="2" spans="1:13" ht="32.25" customHeight="1" thickBot="1" x14ac:dyDescent="0.35">
      <c r="A2" s="792" t="s">
        <v>334</v>
      </c>
      <c r="B2" s="793"/>
      <c r="C2" s="793"/>
      <c r="D2" s="794"/>
      <c r="E2" s="792" t="s">
        <v>377</v>
      </c>
      <c r="F2" s="793"/>
      <c r="G2" s="793"/>
      <c r="H2" s="794"/>
      <c r="I2" s="12"/>
      <c r="J2" s="792" t="s">
        <v>335</v>
      </c>
      <c r="K2" s="793"/>
      <c r="L2" s="793"/>
      <c r="M2" s="794"/>
    </row>
    <row r="3" spans="1:13" ht="26.25" customHeight="1" thickBot="1" x14ac:dyDescent="0.35">
      <c r="A3" s="75" t="s">
        <v>15</v>
      </c>
      <c r="B3" s="76" t="s">
        <v>3</v>
      </c>
      <c r="C3" s="77" t="s">
        <v>373</v>
      </c>
      <c r="D3" s="68" t="s">
        <v>1</v>
      </c>
      <c r="E3" s="76" t="s">
        <v>3</v>
      </c>
      <c r="F3" s="76" t="s">
        <v>4</v>
      </c>
      <c r="G3" s="141" t="s">
        <v>374</v>
      </c>
      <c r="H3" s="68" t="s">
        <v>1</v>
      </c>
      <c r="I3" s="12"/>
      <c r="J3" s="75" t="s">
        <v>15</v>
      </c>
      <c r="K3" s="76" t="s">
        <v>3</v>
      </c>
      <c r="L3" s="77" t="s">
        <v>373</v>
      </c>
      <c r="M3" s="68" t="s">
        <v>1</v>
      </c>
    </row>
    <row r="4" spans="1:13" x14ac:dyDescent="0.3">
      <c r="A4" s="42" t="s">
        <v>296</v>
      </c>
      <c r="B4" s="78">
        <v>0</v>
      </c>
      <c r="C4" s="79">
        <v>0</v>
      </c>
      <c r="D4" s="146">
        <f>SUM(B4:C4)</f>
        <v>0</v>
      </c>
      <c r="E4" s="80">
        <v>0</v>
      </c>
      <c r="F4" s="81">
        <v>0</v>
      </c>
      <c r="G4" s="82">
        <v>0</v>
      </c>
      <c r="H4" s="60">
        <f>SUM(E4:G4)</f>
        <v>0</v>
      </c>
      <c r="I4" s="12"/>
      <c r="J4" s="31" t="s">
        <v>219</v>
      </c>
      <c r="K4" s="121">
        <v>0</v>
      </c>
      <c r="L4" s="122">
        <v>0</v>
      </c>
      <c r="M4" s="85">
        <f>SUM(K4:L4)</f>
        <v>0</v>
      </c>
    </row>
    <row r="5" spans="1:13" x14ac:dyDescent="0.3">
      <c r="A5" s="44" t="s">
        <v>220</v>
      </c>
      <c r="B5" s="78">
        <v>26.7</v>
      </c>
      <c r="C5" s="79">
        <v>0</v>
      </c>
      <c r="D5" s="146">
        <f t="shared" ref="D5:D18" si="0">SUM(B5:C5)</f>
        <v>26.7</v>
      </c>
      <c r="E5" s="78">
        <v>0</v>
      </c>
      <c r="F5" s="86">
        <v>0</v>
      </c>
      <c r="G5" s="87">
        <v>0</v>
      </c>
      <c r="H5" s="60">
        <f>SUM(E5:G5)</f>
        <v>0</v>
      </c>
      <c r="I5" s="12"/>
      <c r="J5" s="34" t="s">
        <v>220</v>
      </c>
      <c r="K5" s="123">
        <v>0</v>
      </c>
      <c r="L5" s="124">
        <v>0</v>
      </c>
      <c r="M5" s="85">
        <f t="shared" ref="M5:M18" si="1">SUM(K5:L5)</f>
        <v>0</v>
      </c>
    </row>
    <row r="6" spans="1:13" x14ac:dyDescent="0.3">
      <c r="A6" s="44" t="s">
        <v>221</v>
      </c>
      <c r="B6" s="78">
        <v>79.599999999999994</v>
      </c>
      <c r="C6" s="79">
        <v>0</v>
      </c>
      <c r="D6" s="146">
        <f t="shared" si="0"/>
        <v>79.599999999999994</v>
      </c>
      <c r="E6" s="78">
        <v>0</v>
      </c>
      <c r="F6" s="86">
        <v>0</v>
      </c>
      <c r="G6" s="87">
        <v>0</v>
      </c>
      <c r="H6" s="60">
        <f t="shared" ref="H6:H18" si="2">SUM(E6:G6)</f>
        <v>0</v>
      </c>
      <c r="I6" s="12"/>
      <c r="J6" s="34" t="s">
        <v>221</v>
      </c>
      <c r="K6" s="123">
        <v>0</v>
      </c>
      <c r="L6" s="125">
        <v>0</v>
      </c>
      <c r="M6" s="85">
        <f t="shared" si="1"/>
        <v>0</v>
      </c>
    </row>
    <row r="7" spans="1:13" x14ac:dyDescent="0.3">
      <c r="A7" s="44" t="s">
        <v>222</v>
      </c>
      <c r="B7" s="78">
        <v>117.6</v>
      </c>
      <c r="C7" s="79">
        <v>0</v>
      </c>
      <c r="D7" s="146">
        <f t="shared" si="0"/>
        <v>117.6</v>
      </c>
      <c r="E7" s="78">
        <v>0</v>
      </c>
      <c r="F7" s="86">
        <v>0</v>
      </c>
      <c r="G7" s="87">
        <v>0</v>
      </c>
      <c r="H7" s="60">
        <f t="shared" si="2"/>
        <v>0</v>
      </c>
      <c r="I7" s="12"/>
      <c r="J7" s="34" t="s">
        <v>222</v>
      </c>
      <c r="K7" s="123">
        <v>0</v>
      </c>
      <c r="L7" s="125">
        <v>0</v>
      </c>
      <c r="M7" s="85">
        <f t="shared" si="1"/>
        <v>0</v>
      </c>
    </row>
    <row r="8" spans="1:13" x14ac:dyDescent="0.3">
      <c r="A8" s="44" t="s">
        <v>223</v>
      </c>
      <c r="B8" s="78">
        <v>2789.49</v>
      </c>
      <c r="C8" s="79">
        <v>2066.6</v>
      </c>
      <c r="D8" s="146">
        <f t="shared" si="0"/>
        <v>4856.09</v>
      </c>
      <c r="E8" s="314">
        <v>2444.59</v>
      </c>
      <c r="F8" s="315">
        <v>1663.6</v>
      </c>
      <c r="G8" s="316">
        <v>0</v>
      </c>
      <c r="H8" s="317">
        <f t="shared" si="2"/>
        <v>4108.1900000000005</v>
      </c>
      <c r="I8" s="12"/>
      <c r="J8" s="34" t="s">
        <v>223</v>
      </c>
      <c r="K8" s="123">
        <v>48</v>
      </c>
      <c r="L8" s="125">
        <v>79.8</v>
      </c>
      <c r="M8" s="85">
        <f t="shared" si="1"/>
        <v>127.8</v>
      </c>
    </row>
    <row r="9" spans="1:13" x14ac:dyDescent="0.3">
      <c r="A9" s="44" t="s">
        <v>224</v>
      </c>
      <c r="B9" s="78">
        <v>101.9</v>
      </c>
      <c r="C9" s="79">
        <v>935.3</v>
      </c>
      <c r="D9" s="146">
        <f t="shared" si="0"/>
        <v>1037.2</v>
      </c>
      <c r="E9" s="318">
        <v>96.42</v>
      </c>
      <c r="F9" s="315">
        <v>776.38</v>
      </c>
      <c r="G9" s="316">
        <v>0</v>
      </c>
      <c r="H9" s="317">
        <f t="shared" si="2"/>
        <v>872.8</v>
      </c>
      <c r="I9" s="12"/>
      <c r="J9" s="34" t="s">
        <v>224</v>
      </c>
      <c r="K9" s="123">
        <v>0</v>
      </c>
      <c r="L9" s="125">
        <v>2891.6</v>
      </c>
      <c r="M9" s="85">
        <f t="shared" si="1"/>
        <v>2891.6</v>
      </c>
    </row>
    <row r="10" spans="1:13" x14ac:dyDescent="0.3">
      <c r="A10" s="44" t="s">
        <v>225</v>
      </c>
      <c r="B10" s="78">
        <v>30.92</v>
      </c>
      <c r="C10" s="79">
        <v>0</v>
      </c>
      <c r="D10" s="146">
        <f t="shared" si="0"/>
        <v>30.92</v>
      </c>
      <c r="E10" s="319">
        <v>19.62</v>
      </c>
      <c r="F10" s="315">
        <v>45.65</v>
      </c>
      <c r="G10" s="316">
        <v>0</v>
      </c>
      <c r="H10" s="317">
        <f t="shared" si="2"/>
        <v>65.27</v>
      </c>
      <c r="I10" s="12"/>
      <c r="J10" s="34" t="s">
        <v>225</v>
      </c>
      <c r="K10" s="123">
        <v>53.3</v>
      </c>
      <c r="L10" s="125">
        <v>364.8</v>
      </c>
      <c r="M10" s="85">
        <f t="shared" si="1"/>
        <v>418.1</v>
      </c>
    </row>
    <row r="11" spans="1:13" x14ac:dyDescent="0.3">
      <c r="A11" s="44" t="s">
        <v>226</v>
      </c>
      <c r="B11" s="78">
        <v>1189.3</v>
      </c>
      <c r="C11" s="79">
        <v>2149.23</v>
      </c>
      <c r="D11" s="146">
        <f t="shared" si="0"/>
        <v>3338.5299999999997</v>
      </c>
      <c r="E11" s="319">
        <v>768</v>
      </c>
      <c r="F11" s="315">
        <v>1571.29</v>
      </c>
      <c r="G11" s="316">
        <v>33.340000000000003</v>
      </c>
      <c r="H11" s="317">
        <f t="shared" si="2"/>
        <v>2372.63</v>
      </c>
      <c r="I11" s="12"/>
      <c r="J11" s="34" t="s">
        <v>226</v>
      </c>
      <c r="K11" s="123">
        <v>46.1</v>
      </c>
      <c r="L11" s="125">
        <v>383.7</v>
      </c>
      <c r="M11" s="85">
        <f t="shared" si="1"/>
        <v>429.8</v>
      </c>
    </row>
    <row r="12" spans="1:13" x14ac:dyDescent="0.3">
      <c r="A12" s="44" t="s">
        <v>227</v>
      </c>
      <c r="B12" s="78">
        <v>1399.68</v>
      </c>
      <c r="C12" s="79">
        <v>7073.5</v>
      </c>
      <c r="D12" s="146">
        <f t="shared" si="0"/>
        <v>8473.18</v>
      </c>
      <c r="E12" s="319">
        <v>915.38</v>
      </c>
      <c r="F12" s="315">
        <v>6009.5</v>
      </c>
      <c r="G12" s="316">
        <v>2032.24</v>
      </c>
      <c r="H12" s="317">
        <f t="shared" si="2"/>
        <v>8957.1200000000008</v>
      </c>
      <c r="I12" s="12"/>
      <c r="J12" s="34" t="s">
        <v>227</v>
      </c>
      <c r="K12" s="123">
        <v>264.8</v>
      </c>
      <c r="L12" s="125">
        <v>4932.6000000000004</v>
      </c>
      <c r="M12" s="85">
        <f t="shared" si="1"/>
        <v>5197.4000000000005</v>
      </c>
    </row>
    <row r="13" spans="1:13" x14ac:dyDescent="0.3">
      <c r="A13" s="44" t="s">
        <v>228</v>
      </c>
      <c r="B13" s="78">
        <v>4074.84</v>
      </c>
      <c r="C13" s="79">
        <v>4278.1400000000003</v>
      </c>
      <c r="D13" s="146">
        <f t="shared" si="0"/>
        <v>8352.98</v>
      </c>
      <c r="E13" s="320">
        <v>4201.95</v>
      </c>
      <c r="F13" s="315">
        <v>4545.09</v>
      </c>
      <c r="G13" s="316">
        <v>0</v>
      </c>
      <c r="H13" s="317">
        <f t="shared" si="2"/>
        <v>8747.0400000000009</v>
      </c>
      <c r="I13" s="12"/>
      <c r="J13" s="34" t="s">
        <v>228</v>
      </c>
      <c r="K13" s="123">
        <v>0</v>
      </c>
      <c r="L13" s="125">
        <v>25155.7</v>
      </c>
      <c r="M13" s="85">
        <f t="shared" si="1"/>
        <v>25155.7</v>
      </c>
    </row>
    <row r="14" spans="1:13" x14ac:dyDescent="0.3">
      <c r="A14" s="44" t="s">
        <v>229</v>
      </c>
      <c r="B14" s="78">
        <v>3299.4</v>
      </c>
      <c r="C14" s="79">
        <v>8514.4</v>
      </c>
      <c r="D14" s="146">
        <f t="shared" si="0"/>
        <v>11813.8</v>
      </c>
      <c r="E14" s="319">
        <v>5635.8</v>
      </c>
      <c r="F14" s="315">
        <v>3386.64</v>
      </c>
      <c r="G14" s="316">
        <v>1435.76</v>
      </c>
      <c r="H14" s="317">
        <f t="shared" si="2"/>
        <v>10458.200000000001</v>
      </c>
      <c r="I14" s="12"/>
      <c r="J14" s="34" t="s">
        <v>229</v>
      </c>
      <c r="K14" s="123">
        <v>0</v>
      </c>
      <c r="L14" s="125">
        <v>3470</v>
      </c>
      <c r="M14" s="85">
        <f t="shared" si="1"/>
        <v>3470</v>
      </c>
    </row>
    <row r="15" spans="1:13" x14ac:dyDescent="0.3">
      <c r="A15" s="44" t="s">
        <v>297</v>
      </c>
      <c r="B15" s="78">
        <v>0</v>
      </c>
      <c r="C15" s="79">
        <v>0</v>
      </c>
      <c r="D15" s="146">
        <f t="shared" si="0"/>
        <v>0</v>
      </c>
      <c r="E15" s="314">
        <v>0</v>
      </c>
      <c r="F15" s="321">
        <v>0</v>
      </c>
      <c r="G15" s="322">
        <v>0</v>
      </c>
      <c r="H15" s="317">
        <f t="shared" si="2"/>
        <v>0</v>
      </c>
      <c r="I15" s="12"/>
      <c r="J15" s="34" t="s">
        <v>230</v>
      </c>
      <c r="K15" s="121">
        <v>0</v>
      </c>
      <c r="L15" s="122">
        <v>0</v>
      </c>
      <c r="M15" s="85">
        <f t="shared" si="1"/>
        <v>0</v>
      </c>
    </row>
    <row r="16" spans="1:13" x14ac:dyDescent="0.3">
      <c r="A16" s="44" t="s">
        <v>231</v>
      </c>
      <c r="B16" s="78">
        <v>2373.56</v>
      </c>
      <c r="C16" s="79">
        <v>3108.5</v>
      </c>
      <c r="D16" s="146">
        <f t="shared" si="0"/>
        <v>5482.0599999999995</v>
      </c>
      <c r="E16" s="315">
        <v>2044.56</v>
      </c>
      <c r="F16" s="323">
        <v>2183.75</v>
      </c>
      <c r="G16" s="324">
        <v>1060.0999999999999</v>
      </c>
      <c r="H16" s="317">
        <f t="shared" si="2"/>
        <v>5288.41</v>
      </c>
      <c r="I16" s="12"/>
      <c r="J16" s="34" t="s">
        <v>231</v>
      </c>
      <c r="K16" s="123">
        <v>0</v>
      </c>
      <c r="L16" s="124">
        <v>4178.6000000000004</v>
      </c>
      <c r="M16" s="85">
        <f t="shared" si="1"/>
        <v>4178.6000000000004</v>
      </c>
    </row>
    <row r="17" spans="1:13" x14ac:dyDescent="0.3">
      <c r="A17" s="44" t="s">
        <v>232</v>
      </c>
      <c r="B17" s="78">
        <v>1533.99</v>
      </c>
      <c r="C17" s="79">
        <v>1066.23</v>
      </c>
      <c r="D17" s="146">
        <f t="shared" si="0"/>
        <v>2600.2200000000003</v>
      </c>
      <c r="E17" s="319">
        <v>1423.89</v>
      </c>
      <c r="F17" s="315">
        <v>58.13</v>
      </c>
      <c r="G17" s="316">
        <v>955.5</v>
      </c>
      <c r="H17" s="317">
        <f t="shared" si="2"/>
        <v>2437.5200000000004</v>
      </c>
      <c r="I17" s="12"/>
      <c r="J17" s="34" t="s">
        <v>232</v>
      </c>
      <c r="K17" s="123">
        <v>0</v>
      </c>
      <c r="L17" s="125">
        <v>0</v>
      </c>
      <c r="M17" s="85">
        <f t="shared" si="1"/>
        <v>0</v>
      </c>
    </row>
    <row r="18" spans="1:13" ht="14.4" thickBot="1" x14ac:dyDescent="0.35">
      <c r="A18" s="99" t="s">
        <v>233</v>
      </c>
      <c r="B18" s="100">
        <v>9</v>
      </c>
      <c r="C18" s="101">
        <v>2</v>
      </c>
      <c r="D18" s="147">
        <f t="shared" si="0"/>
        <v>11</v>
      </c>
      <c r="E18" s="325">
        <v>0</v>
      </c>
      <c r="F18" s="326">
        <v>0</v>
      </c>
      <c r="G18" s="327">
        <v>0</v>
      </c>
      <c r="H18" s="317">
        <f t="shared" si="2"/>
        <v>0</v>
      </c>
      <c r="I18" s="12"/>
      <c r="J18" s="40" t="s">
        <v>233</v>
      </c>
      <c r="K18" s="123">
        <v>0</v>
      </c>
      <c r="L18" s="125">
        <v>0</v>
      </c>
      <c r="M18" s="85">
        <f t="shared" si="1"/>
        <v>0</v>
      </c>
    </row>
    <row r="19" spans="1:13" ht="14.4" thickBot="1" x14ac:dyDescent="0.35">
      <c r="A19" s="129" t="s">
        <v>237</v>
      </c>
      <c r="B19" s="108">
        <f t="shared" ref="B19:H19" si="3">SUM(B4:B18)</f>
        <v>17025.98</v>
      </c>
      <c r="C19" s="109">
        <f t="shared" si="3"/>
        <v>29193.899999999998</v>
      </c>
      <c r="D19" s="128">
        <f t="shared" si="3"/>
        <v>46219.88</v>
      </c>
      <c r="E19" s="328">
        <f t="shared" si="3"/>
        <v>17550.21</v>
      </c>
      <c r="F19" s="328">
        <f t="shared" si="3"/>
        <v>20240.030000000002</v>
      </c>
      <c r="G19" s="329">
        <f t="shared" si="3"/>
        <v>5516.9400000000005</v>
      </c>
      <c r="H19" s="330">
        <f t="shared" si="3"/>
        <v>43307.180000000008</v>
      </c>
      <c r="I19" s="12"/>
      <c r="J19" s="110" t="s">
        <v>237</v>
      </c>
      <c r="K19" s="56">
        <f>SUM(K4:K18)</f>
        <v>412.20000000000005</v>
      </c>
      <c r="L19" s="111">
        <f>SUM(L4:L18)</f>
        <v>41456.799999999996</v>
      </c>
      <c r="M19" s="112">
        <f>SUM(M4:M18)</f>
        <v>41869</v>
      </c>
    </row>
    <row r="20" spans="1:13" ht="14.4" thickBot="1" x14ac:dyDescent="0.35">
      <c r="A20" s="481" t="s">
        <v>283</v>
      </c>
      <c r="B20" s="504">
        <f>(B19/D19)*100</f>
        <v>36.836919524672069</v>
      </c>
      <c r="C20" s="505">
        <f>(C19/D19)*100</f>
        <v>63.163080475327924</v>
      </c>
      <c r="D20" s="506"/>
      <c r="E20" s="507">
        <f>(E19/H19)*100</f>
        <v>40.524942977122954</v>
      </c>
      <c r="F20" s="504">
        <f>(F19/H19)*100</f>
        <v>46.735968492984306</v>
      </c>
      <c r="G20" s="505">
        <f>(G19/H19)*100</f>
        <v>12.739088529892733</v>
      </c>
      <c r="H20" s="508">
        <f>(H19/D19)*100</f>
        <v>93.698166243616413</v>
      </c>
      <c r="I20" s="12"/>
      <c r="J20" s="486" t="s">
        <v>283</v>
      </c>
      <c r="K20" s="484">
        <f>(K19/M19)*100</f>
        <v>0.98449927153741434</v>
      </c>
      <c r="L20" s="485">
        <f>(L19/M19)*100</f>
        <v>99.015500728462584</v>
      </c>
      <c r="M20" s="113"/>
    </row>
    <row r="21" spans="1:13" x14ac:dyDescent="0.3">
      <c r="A21" s="15" t="s">
        <v>284</v>
      </c>
      <c r="B21" s="11"/>
      <c r="J21" s="15" t="s">
        <v>284</v>
      </c>
    </row>
    <row r="22" spans="1:13" x14ac:dyDescent="0.3">
      <c r="A22" s="144" t="s">
        <v>371</v>
      </c>
      <c r="B22" s="11"/>
      <c r="J22" s="15"/>
    </row>
    <row r="23" spans="1:13" x14ac:dyDescent="0.3">
      <c r="A23" s="144" t="s">
        <v>372</v>
      </c>
      <c r="B23" s="11"/>
      <c r="J23" s="15"/>
    </row>
    <row r="24" spans="1:13" x14ac:dyDescent="0.3">
      <c r="A24" s="144" t="s">
        <v>375</v>
      </c>
      <c r="B24" s="11"/>
      <c r="J24" s="15"/>
    </row>
    <row r="25" spans="1:13" x14ac:dyDescent="0.3">
      <c r="A25" s="208" t="s">
        <v>378</v>
      </c>
    </row>
    <row r="26" spans="1:13" x14ac:dyDescent="0.3">
      <c r="A26" s="144" t="s">
        <v>376</v>
      </c>
    </row>
    <row r="27" spans="1:13" x14ac:dyDescent="0.3">
      <c r="A27" s="144" t="s">
        <v>328</v>
      </c>
    </row>
    <row r="28" spans="1:13" x14ac:dyDescent="0.3">
      <c r="A28" s="144" t="s">
        <v>327</v>
      </c>
    </row>
    <row r="29" spans="1:13" x14ac:dyDescent="0.3">
      <c r="A29" s="516" t="s">
        <v>539</v>
      </c>
      <c r="B29" s="516"/>
      <c r="C29" s="517"/>
    </row>
    <row r="30" spans="1:13" ht="14.4" thickBot="1" x14ac:dyDescent="0.35"/>
    <row r="31" spans="1:13" ht="14.4" thickBot="1" x14ac:dyDescent="0.35">
      <c r="A31" s="782" t="s">
        <v>242</v>
      </c>
      <c r="B31" s="783"/>
      <c r="C31" s="783"/>
      <c r="D31" s="783"/>
      <c r="E31" s="783"/>
      <c r="F31" s="783"/>
      <c r="G31" s="783"/>
      <c r="H31" s="783"/>
      <c r="I31" s="783"/>
      <c r="J31" s="783"/>
      <c r="K31" s="783"/>
      <c r="L31" s="783"/>
      <c r="M31" s="784"/>
    </row>
    <row r="32" spans="1:13" ht="24.6" thickBot="1" x14ac:dyDescent="0.35">
      <c r="A32" s="142" t="s">
        <v>15</v>
      </c>
      <c r="B32" s="66" t="s">
        <v>65</v>
      </c>
      <c r="C32" s="66" t="s">
        <v>536</v>
      </c>
      <c r="D32" s="66" t="s">
        <v>537</v>
      </c>
      <c r="E32" s="66" t="s">
        <v>238</v>
      </c>
      <c r="F32" s="66" t="s">
        <v>234</v>
      </c>
      <c r="G32" s="66" t="s">
        <v>99</v>
      </c>
      <c r="H32" s="66" t="s">
        <v>235</v>
      </c>
      <c r="I32" s="66" t="s">
        <v>239</v>
      </c>
      <c r="J32" s="66" t="s">
        <v>241</v>
      </c>
      <c r="K32" s="67" t="s">
        <v>236</v>
      </c>
      <c r="L32" s="114" t="s">
        <v>1</v>
      </c>
      <c r="M32" s="417" t="s">
        <v>283</v>
      </c>
    </row>
    <row r="33" spans="1:13" x14ac:dyDescent="0.3">
      <c r="A33" s="31" t="s">
        <v>219</v>
      </c>
      <c r="B33" s="13">
        <v>0</v>
      </c>
      <c r="C33" s="13">
        <v>0</v>
      </c>
      <c r="D33" s="13">
        <v>0</v>
      </c>
      <c r="E33" s="13">
        <v>0</v>
      </c>
      <c r="F33" s="13">
        <v>0</v>
      </c>
      <c r="G33" s="13">
        <v>0</v>
      </c>
      <c r="H33" s="13">
        <v>0</v>
      </c>
      <c r="I33" s="13">
        <v>0</v>
      </c>
      <c r="J33" s="13">
        <v>0</v>
      </c>
      <c r="K33" s="43">
        <v>0</v>
      </c>
      <c r="L33" s="437">
        <v>0</v>
      </c>
      <c r="M33" s="471">
        <f t="shared" ref="M33:M47" si="4">L33*100/L$48</f>
        <v>0</v>
      </c>
    </row>
    <row r="34" spans="1:13" x14ac:dyDescent="0.3">
      <c r="A34" s="34" t="s">
        <v>220</v>
      </c>
      <c r="B34" s="14">
        <v>1.7</v>
      </c>
      <c r="C34" s="14">
        <v>0.7</v>
      </c>
      <c r="D34" s="14">
        <v>1.4</v>
      </c>
      <c r="E34" s="14">
        <v>0.9</v>
      </c>
      <c r="F34" s="14">
        <v>0</v>
      </c>
      <c r="G34" s="14">
        <v>14.8</v>
      </c>
      <c r="H34" s="14">
        <v>0</v>
      </c>
      <c r="I34" s="14">
        <v>0</v>
      </c>
      <c r="J34" s="14">
        <v>0</v>
      </c>
      <c r="K34" s="45">
        <v>7.2</v>
      </c>
      <c r="L34" s="437">
        <v>26.7</v>
      </c>
      <c r="M34" s="459">
        <f t="shared" si="4"/>
        <v>5.7767325329565834E-2</v>
      </c>
    </row>
    <row r="35" spans="1:13" x14ac:dyDescent="0.3">
      <c r="A35" s="34" t="s">
        <v>221</v>
      </c>
      <c r="B35" s="14">
        <v>7</v>
      </c>
      <c r="C35" s="14">
        <v>14.1</v>
      </c>
      <c r="D35" s="14">
        <v>38.700000000000003</v>
      </c>
      <c r="E35" s="14">
        <v>6.3</v>
      </c>
      <c r="F35" s="14">
        <v>0</v>
      </c>
      <c r="G35" s="14">
        <v>1</v>
      </c>
      <c r="H35" s="14">
        <v>0</v>
      </c>
      <c r="I35" s="14">
        <v>0</v>
      </c>
      <c r="J35" s="14">
        <v>0</v>
      </c>
      <c r="K35" s="45">
        <v>12.5</v>
      </c>
      <c r="L35" s="437">
        <v>79.599999999999994</v>
      </c>
      <c r="M35" s="459">
        <f t="shared" si="4"/>
        <v>0.1722201908701663</v>
      </c>
    </row>
    <row r="36" spans="1:13" x14ac:dyDescent="0.3">
      <c r="A36" s="34" t="s">
        <v>222</v>
      </c>
      <c r="B36" s="14">
        <v>4.9000000000000004</v>
      </c>
      <c r="C36" s="14">
        <v>0</v>
      </c>
      <c r="D36" s="14">
        <v>7.2</v>
      </c>
      <c r="E36" s="14">
        <v>15.6</v>
      </c>
      <c r="F36" s="14">
        <v>0</v>
      </c>
      <c r="G36" s="14">
        <v>53.3</v>
      </c>
      <c r="H36" s="14">
        <v>0</v>
      </c>
      <c r="I36" s="14">
        <v>0</v>
      </c>
      <c r="J36" s="14">
        <v>0</v>
      </c>
      <c r="K36" s="45">
        <v>36.6</v>
      </c>
      <c r="L36" s="437">
        <v>117.6</v>
      </c>
      <c r="M36" s="459">
        <f t="shared" si="4"/>
        <v>0.25443585987853717</v>
      </c>
    </row>
    <row r="37" spans="1:13" x14ac:dyDescent="0.3">
      <c r="A37" s="34" t="s">
        <v>223</v>
      </c>
      <c r="B37" s="14">
        <v>2499.6</v>
      </c>
      <c r="C37" s="14">
        <v>0</v>
      </c>
      <c r="D37" s="14">
        <v>98.6</v>
      </c>
      <c r="E37" s="14">
        <v>2159.3000000000002</v>
      </c>
      <c r="F37" s="14">
        <v>0</v>
      </c>
      <c r="G37" s="14">
        <v>33.299999999999997</v>
      </c>
      <c r="H37" s="14">
        <v>0</v>
      </c>
      <c r="I37" s="14">
        <v>0</v>
      </c>
      <c r="J37" s="14">
        <v>0</v>
      </c>
      <c r="K37" s="45">
        <v>65.3</v>
      </c>
      <c r="L37" s="437">
        <v>4856.1000000000004</v>
      </c>
      <c r="M37" s="459">
        <f t="shared" si="4"/>
        <v>10.506513428198677</v>
      </c>
    </row>
    <row r="38" spans="1:13" x14ac:dyDescent="0.3">
      <c r="A38" s="34" t="s">
        <v>224</v>
      </c>
      <c r="B38" s="14">
        <v>1</v>
      </c>
      <c r="C38" s="14">
        <v>0</v>
      </c>
      <c r="D38" s="14">
        <v>0</v>
      </c>
      <c r="E38" s="14">
        <v>28.5</v>
      </c>
      <c r="F38" s="14">
        <v>0</v>
      </c>
      <c r="G38" s="14">
        <v>818.2</v>
      </c>
      <c r="H38" s="14">
        <v>161.1</v>
      </c>
      <c r="I38" s="14">
        <v>0</v>
      </c>
      <c r="J38" s="14">
        <v>0</v>
      </c>
      <c r="K38" s="45">
        <v>28.5</v>
      </c>
      <c r="L38" s="437">
        <v>1037.3</v>
      </c>
      <c r="M38" s="459">
        <f t="shared" si="4"/>
        <v>2.2442714069048182</v>
      </c>
    </row>
    <row r="39" spans="1:13" x14ac:dyDescent="0.3">
      <c r="A39" s="34" t="s">
        <v>225</v>
      </c>
      <c r="B39" s="14">
        <v>0</v>
      </c>
      <c r="C39" s="14">
        <v>0</v>
      </c>
      <c r="D39" s="14">
        <v>0</v>
      </c>
      <c r="E39" s="14">
        <v>0</v>
      </c>
      <c r="F39" s="14">
        <v>0</v>
      </c>
      <c r="G39" s="14">
        <v>28.9</v>
      </c>
      <c r="H39" s="14">
        <v>0</v>
      </c>
      <c r="I39" s="14">
        <v>0</v>
      </c>
      <c r="J39" s="14">
        <v>0</v>
      </c>
      <c r="K39" s="45">
        <v>2</v>
      </c>
      <c r="L39" s="437">
        <v>30.9</v>
      </c>
      <c r="M39" s="459">
        <f t="shared" si="4"/>
        <v>6.6854320325227881E-2</v>
      </c>
    </row>
    <row r="40" spans="1:13" x14ac:dyDescent="0.3">
      <c r="A40" s="34" t="s">
        <v>226</v>
      </c>
      <c r="B40" s="14">
        <v>0</v>
      </c>
      <c r="C40" s="14">
        <v>0</v>
      </c>
      <c r="D40" s="14">
        <v>0</v>
      </c>
      <c r="E40" s="14">
        <v>0</v>
      </c>
      <c r="F40" s="14">
        <v>0</v>
      </c>
      <c r="G40" s="14">
        <v>1284.9000000000001</v>
      </c>
      <c r="H40" s="14">
        <v>572</v>
      </c>
      <c r="I40" s="14">
        <v>0</v>
      </c>
      <c r="J40" s="14">
        <v>0</v>
      </c>
      <c r="K40" s="45">
        <v>1481.5</v>
      </c>
      <c r="L40" s="437">
        <v>3338.4</v>
      </c>
      <c r="M40" s="459">
        <f t="shared" si="4"/>
        <v>7.2228628794090852</v>
      </c>
    </row>
    <row r="41" spans="1:13" x14ac:dyDescent="0.3">
      <c r="A41" s="34" t="s">
        <v>227</v>
      </c>
      <c r="B41" s="14">
        <v>0</v>
      </c>
      <c r="C41" s="14">
        <v>0</v>
      </c>
      <c r="D41" s="14">
        <v>0</v>
      </c>
      <c r="E41" s="14">
        <v>0</v>
      </c>
      <c r="F41" s="14">
        <v>0</v>
      </c>
      <c r="G41" s="14">
        <v>1115</v>
      </c>
      <c r="H41" s="14">
        <v>7358.2</v>
      </c>
      <c r="I41" s="14">
        <v>0</v>
      </c>
      <c r="J41" s="14">
        <v>0</v>
      </c>
      <c r="K41" s="45">
        <v>0</v>
      </c>
      <c r="L41" s="437">
        <v>8473.2000000000007</v>
      </c>
      <c r="M41" s="459">
        <f t="shared" si="4"/>
        <v>18.332363332677051</v>
      </c>
    </row>
    <row r="42" spans="1:13" x14ac:dyDescent="0.3">
      <c r="A42" s="34" t="s">
        <v>228</v>
      </c>
      <c r="B42" s="14">
        <v>0</v>
      </c>
      <c r="C42" s="14">
        <v>0</v>
      </c>
      <c r="D42" s="14">
        <v>0</v>
      </c>
      <c r="E42" s="14">
        <v>0</v>
      </c>
      <c r="F42" s="14">
        <v>0</v>
      </c>
      <c r="G42" s="14">
        <v>3943.2</v>
      </c>
      <c r="H42" s="14">
        <v>4360</v>
      </c>
      <c r="I42" s="14">
        <v>0</v>
      </c>
      <c r="J42" s="14">
        <v>0</v>
      </c>
      <c r="K42" s="45">
        <v>49.8</v>
      </c>
      <c r="L42" s="437">
        <v>8353</v>
      </c>
      <c r="M42" s="459">
        <f t="shared" si="4"/>
        <v>18.07230219018215</v>
      </c>
    </row>
    <row r="43" spans="1:13" x14ac:dyDescent="0.3">
      <c r="A43" s="34" t="s">
        <v>229</v>
      </c>
      <c r="B43" s="14">
        <v>0</v>
      </c>
      <c r="C43" s="14">
        <v>0</v>
      </c>
      <c r="D43" s="14">
        <v>0</v>
      </c>
      <c r="E43" s="14">
        <v>0</v>
      </c>
      <c r="F43" s="14">
        <v>342.3</v>
      </c>
      <c r="G43" s="14">
        <v>8152.7</v>
      </c>
      <c r="H43" s="14">
        <v>2034.2</v>
      </c>
      <c r="I43" s="14">
        <v>12.3</v>
      </c>
      <c r="J43" s="14">
        <v>0</v>
      </c>
      <c r="K43" s="45">
        <v>1272.3</v>
      </c>
      <c r="L43" s="437">
        <v>11813.8</v>
      </c>
      <c r="M43" s="459">
        <f t="shared" si="4"/>
        <v>25.559986066607671</v>
      </c>
    </row>
    <row r="44" spans="1:13" x14ac:dyDescent="0.3">
      <c r="A44" s="34" t="s">
        <v>230</v>
      </c>
      <c r="B44" s="14">
        <v>0</v>
      </c>
      <c r="C44" s="14">
        <v>0</v>
      </c>
      <c r="D44" s="14">
        <v>0</v>
      </c>
      <c r="E44" s="14">
        <v>0</v>
      </c>
      <c r="F44" s="14">
        <v>0</v>
      </c>
      <c r="G44" s="14">
        <v>0</v>
      </c>
      <c r="H44" s="14">
        <v>0</v>
      </c>
      <c r="I44" s="14">
        <v>0</v>
      </c>
      <c r="J44" s="14">
        <v>0</v>
      </c>
      <c r="K44" s="45">
        <v>0</v>
      </c>
      <c r="L44" s="437">
        <v>0</v>
      </c>
      <c r="M44" s="472">
        <f t="shared" si="4"/>
        <v>0</v>
      </c>
    </row>
    <row r="45" spans="1:13" x14ac:dyDescent="0.3">
      <c r="A45" s="34" t="s">
        <v>231</v>
      </c>
      <c r="B45" s="14">
        <v>0</v>
      </c>
      <c r="C45" s="14">
        <v>0</v>
      </c>
      <c r="D45" s="14">
        <v>0</v>
      </c>
      <c r="E45" s="14">
        <v>0</v>
      </c>
      <c r="F45" s="143">
        <v>251.6</v>
      </c>
      <c r="G45" s="14">
        <v>4243</v>
      </c>
      <c r="H45" s="14">
        <v>697.3</v>
      </c>
      <c r="I45" s="14">
        <v>0</v>
      </c>
      <c r="J45" s="14">
        <v>0</v>
      </c>
      <c r="K45" s="45">
        <v>290.2</v>
      </c>
      <c r="L45" s="437">
        <v>5482.1</v>
      </c>
      <c r="M45" s="459">
        <f t="shared" si="4"/>
        <v>11.860908396599733</v>
      </c>
    </row>
    <row r="46" spans="1:13" x14ac:dyDescent="0.3">
      <c r="A46" s="34" t="s">
        <v>232</v>
      </c>
      <c r="B46" s="14">
        <v>0</v>
      </c>
      <c r="C46" s="14">
        <v>0</v>
      </c>
      <c r="D46" s="14">
        <v>0</v>
      </c>
      <c r="E46" s="14">
        <v>0</v>
      </c>
      <c r="F46" s="143">
        <v>564.1</v>
      </c>
      <c r="G46" s="14">
        <v>1</v>
      </c>
      <c r="H46" s="14">
        <v>0</v>
      </c>
      <c r="I46" s="14">
        <v>1876.3</v>
      </c>
      <c r="J46" s="14">
        <v>103.8</v>
      </c>
      <c r="K46" s="45">
        <v>55</v>
      </c>
      <c r="L46" s="437">
        <v>2600.1999999999998</v>
      </c>
      <c r="M46" s="459">
        <f t="shared" si="4"/>
        <v>5.6257153304096281</v>
      </c>
    </row>
    <row r="47" spans="1:13" ht="14.4" thickBot="1" x14ac:dyDescent="0.35">
      <c r="A47" s="40" t="s">
        <v>233</v>
      </c>
      <c r="B47" s="14">
        <v>0</v>
      </c>
      <c r="C47" s="14">
        <v>0</v>
      </c>
      <c r="D47" s="14">
        <v>0</v>
      </c>
      <c r="E47" s="14">
        <v>0</v>
      </c>
      <c r="F47" s="14">
        <v>0</v>
      </c>
      <c r="G47" s="14">
        <v>0</v>
      </c>
      <c r="H47" s="14">
        <v>0</v>
      </c>
      <c r="I47" s="126">
        <v>0</v>
      </c>
      <c r="J47" s="126">
        <v>2</v>
      </c>
      <c r="K47" s="127">
        <v>9</v>
      </c>
      <c r="L47" s="437">
        <v>11</v>
      </c>
      <c r="M47" s="473">
        <f t="shared" si="4"/>
        <v>2.37992726076863E-2</v>
      </c>
    </row>
    <row r="48" spans="1:13" ht="14.4" thickBot="1" x14ac:dyDescent="0.35">
      <c r="A48" s="421" t="s">
        <v>1</v>
      </c>
      <c r="B48" s="63">
        <v>2514.1999999999998</v>
      </c>
      <c r="C48" s="63">
        <v>14.8</v>
      </c>
      <c r="D48" s="63">
        <v>145.9</v>
      </c>
      <c r="E48" s="63">
        <v>2210.6</v>
      </c>
      <c r="F48" s="63">
        <v>1158</v>
      </c>
      <c r="G48" s="63">
        <v>19689.3</v>
      </c>
      <c r="H48" s="63">
        <v>15182.8</v>
      </c>
      <c r="I48" s="63">
        <v>1888.6</v>
      </c>
      <c r="J48" s="63">
        <v>105.8</v>
      </c>
      <c r="K48" s="499">
        <v>3309.9</v>
      </c>
      <c r="L48" s="58">
        <v>46219.9</v>
      </c>
      <c r="M48" s="478">
        <v>100</v>
      </c>
    </row>
    <row r="49" spans="1:13" x14ac:dyDescent="0.3">
      <c r="A49" s="426" t="s">
        <v>283</v>
      </c>
      <c r="B49" s="428">
        <f>B48*100/$L48</f>
        <v>5.4396482900222622</v>
      </c>
      <c r="C49" s="428">
        <f>C48*100/$L48</f>
        <v>3.2020839508523385E-2</v>
      </c>
      <c r="D49" s="428">
        <f t="shared" ref="D49:K49" si="5">D48*100/$L48</f>
        <v>0.31566489758740279</v>
      </c>
      <c r="E49" s="428">
        <f t="shared" si="5"/>
        <v>4.7827883660501209</v>
      </c>
      <c r="F49" s="428">
        <f t="shared" si="5"/>
        <v>2.5054143345182487</v>
      </c>
      <c r="G49" s="428">
        <f t="shared" si="5"/>
        <v>42.599183468592528</v>
      </c>
      <c r="H49" s="428">
        <f t="shared" si="5"/>
        <v>32.849054195270867</v>
      </c>
      <c r="I49" s="428">
        <f t="shared" si="5"/>
        <v>4.0861187497160314</v>
      </c>
      <c r="J49" s="428">
        <f t="shared" si="5"/>
        <v>0.22890573108120094</v>
      </c>
      <c r="K49" s="428">
        <f t="shared" si="5"/>
        <v>7.1612011276528076</v>
      </c>
      <c r="L49" s="434">
        <v>100</v>
      </c>
      <c r="M49" s="492"/>
    </row>
    <row r="50" spans="1:13" x14ac:dyDescent="0.3">
      <c r="A50" s="15" t="s">
        <v>284</v>
      </c>
      <c r="B50" s="11"/>
      <c r="C50" s="423" t="s">
        <v>535</v>
      </c>
    </row>
    <row r="51" spans="1:13" ht="14.4" thickBot="1" x14ac:dyDescent="0.35">
      <c r="J51" s="17"/>
      <c r="K51" s="17"/>
      <c r="L51" s="17"/>
    </row>
    <row r="52" spans="1:13" ht="14.4" thickBot="1" x14ac:dyDescent="0.35">
      <c r="A52" s="782" t="s">
        <v>243</v>
      </c>
      <c r="B52" s="783"/>
      <c r="C52" s="783"/>
      <c r="D52" s="783"/>
      <c r="E52" s="783"/>
      <c r="F52" s="783"/>
      <c r="G52" s="783"/>
      <c r="H52" s="783"/>
      <c r="I52" s="783"/>
      <c r="J52" s="784"/>
      <c r="K52" s="18"/>
      <c r="L52" s="18"/>
    </row>
    <row r="53" spans="1:13" ht="40.5" customHeight="1" thickBot="1" x14ac:dyDescent="0.35">
      <c r="A53" s="142" t="s">
        <v>15</v>
      </c>
      <c r="B53" s="66" t="s">
        <v>65</v>
      </c>
      <c r="C53" s="66" t="s">
        <v>537</v>
      </c>
      <c r="D53" s="66" t="s">
        <v>238</v>
      </c>
      <c r="E53" s="66" t="s">
        <v>234</v>
      </c>
      <c r="F53" s="66" t="s">
        <v>99</v>
      </c>
      <c r="G53" s="66" t="s">
        <v>235</v>
      </c>
      <c r="H53" s="67" t="s">
        <v>236</v>
      </c>
      <c r="I53" s="114" t="s">
        <v>1</v>
      </c>
      <c r="J53" s="417" t="s">
        <v>283</v>
      </c>
    </row>
    <row r="54" spans="1:13" x14ac:dyDescent="0.3">
      <c r="A54" s="31" t="s">
        <v>219</v>
      </c>
      <c r="B54" s="13">
        <v>0</v>
      </c>
      <c r="C54" s="13">
        <v>0</v>
      </c>
      <c r="D54" s="13">
        <v>0</v>
      </c>
      <c r="E54" s="13">
        <v>0</v>
      </c>
      <c r="F54" s="13">
        <v>0</v>
      </c>
      <c r="G54" s="13">
        <v>0</v>
      </c>
      <c r="H54" s="43">
        <v>0</v>
      </c>
      <c r="I54" s="61">
        <v>0</v>
      </c>
      <c r="J54" s="471">
        <f>I54*100/I$69</f>
        <v>0</v>
      </c>
    </row>
    <row r="55" spans="1:13" x14ac:dyDescent="0.3">
      <c r="A55" s="34" t="s">
        <v>220</v>
      </c>
      <c r="B55" s="14">
        <v>0</v>
      </c>
      <c r="C55" s="14">
        <v>0</v>
      </c>
      <c r="D55" s="14">
        <v>0</v>
      </c>
      <c r="E55" s="14">
        <v>0</v>
      </c>
      <c r="F55" s="14">
        <v>0</v>
      </c>
      <c r="G55" s="14">
        <v>0</v>
      </c>
      <c r="H55" s="45">
        <v>0</v>
      </c>
      <c r="I55" s="61">
        <v>0</v>
      </c>
      <c r="J55" s="472">
        <f t="shared" ref="J55:J68" si="6">I55*100/I$69</f>
        <v>0</v>
      </c>
    </row>
    <row r="56" spans="1:13" x14ac:dyDescent="0.3">
      <c r="A56" s="34" t="s">
        <v>221</v>
      </c>
      <c r="B56" s="14">
        <v>0</v>
      </c>
      <c r="C56" s="14">
        <v>0</v>
      </c>
      <c r="D56" s="14">
        <v>0</v>
      </c>
      <c r="E56" s="14">
        <v>0</v>
      </c>
      <c r="F56" s="14">
        <v>0</v>
      </c>
      <c r="G56" s="14">
        <v>0</v>
      </c>
      <c r="H56" s="45">
        <v>0</v>
      </c>
      <c r="I56" s="61">
        <v>0</v>
      </c>
      <c r="J56" s="472">
        <f t="shared" si="6"/>
        <v>0</v>
      </c>
    </row>
    <row r="57" spans="1:13" x14ac:dyDescent="0.3">
      <c r="A57" s="34" t="s">
        <v>222</v>
      </c>
      <c r="B57" s="14">
        <v>0</v>
      </c>
      <c r="C57" s="14">
        <v>0</v>
      </c>
      <c r="D57" s="14">
        <v>0</v>
      </c>
      <c r="E57" s="14">
        <v>0</v>
      </c>
      <c r="F57" s="14">
        <v>0</v>
      </c>
      <c r="G57" s="14">
        <v>0</v>
      </c>
      <c r="H57" s="45">
        <v>0</v>
      </c>
      <c r="I57" s="61">
        <v>0</v>
      </c>
      <c r="J57" s="472">
        <f t="shared" si="6"/>
        <v>0</v>
      </c>
    </row>
    <row r="58" spans="1:13" x14ac:dyDescent="0.3">
      <c r="A58" s="34" t="s">
        <v>223</v>
      </c>
      <c r="B58" s="14">
        <v>1.9</v>
      </c>
      <c r="C58" s="14">
        <v>0.7</v>
      </c>
      <c r="D58" s="14">
        <v>8</v>
      </c>
      <c r="E58" s="14">
        <v>0</v>
      </c>
      <c r="F58" s="14">
        <v>114.9</v>
      </c>
      <c r="G58" s="14">
        <v>0</v>
      </c>
      <c r="H58" s="45">
        <v>2.2999999999999998</v>
      </c>
      <c r="I58" s="61">
        <v>127.8</v>
      </c>
      <c r="J58" s="459">
        <f t="shared" si="6"/>
        <v>0.30523776541116338</v>
      </c>
    </row>
    <row r="59" spans="1:13" x14ac:dyDescent="0.3">
      <c r="A59" s="34" t="s">
        <v>224</v>
      </c>
      <c r="B59" s="14">
        <v>0</v>
      </c>
      <c r="C59" s="14">
        <v>0</v>
      </c>
      <c r="D59" s="14">
        <v>0</v>
      </c>
      <c r="E59" s="14">
        <v>0</v>
      </c>
      <c r="F59" s="14">
        <v>1615.5</v>
      </c>
      <c r="G59" s="14">
        <v>387.4</v>
      </c>
      <c r="H59" s="45">
        <v>888.7</v>
      </c>
      <c r="I59" s="61">
        <v>2891.6</v>
      </c>
      <c r="J59" s="459">
        <f t="shared" si="6"/>
        <v>6.9063029926676061</v>
      </c>
    </row>
    <row r="60" spans="1:13" x14ac:dyDescent="0.3">
      <c r="A60" s="34" t="s">
        <v>225</v>
      </c>
      <c r="B60" s="14">
        <v>0</v>
      </c>
      <c r="C60" s="14">
        <v>0</v>
      </c>
      <c r="D60" s="14">
        <v>0</v>
      </c>
      <c r="E60" s="14">
        <v>0</v>
      </c>
      <c r="F60" s="14">
        <v>418.1</v>
      </c>
      <c r="G60" s="14">
        <v>0</v>
      </c>
      <c r="H60" s="45">
        <v>0</v>
      </c>
      <c r="I60" s="61">
        <v>418.1</v>
      </c>
      <c r="J60" s="459">
        <f t="shared" si="6"/>
        <v>0.9985908428670377</v>
      </c>
    </row>
    <row r="61" spans="1:13" x14ac:dyDescent="0.3">
      <c r="A61" s="34" t="s">
        <v>226</v>
      </c>
      <c r="B61" s="14">
        <v>0</v>
      </c>
      <c r="C61" s="14">
        <v>0</v>
      </c>
      <c r="D61" s="14">
        <v>0</v>
      </c>
      <c r="E61" s="14">
        <v>0</v>
      </c>
      <c r="F61" s="14">
        <v>223.2</v>
      </c>
      <c r="G61" s="14">
        <v>0</v>
      </c>
      <c r="H61" s="45">
        <v>206.6</v>
      </c>
      <c r="I61" s="61">
        <v>429.8</v>
      </c>
      <c r="J61" s="459">
        <f t="shared" si="6"/>
        <v>1.0265351453342568</v>
      </c>
    </row>
    <row r="62" spans="1:13" x14ac:dyDescent="0.3">
      <c r="A62" s="34" t="s">
        <v>227</v>
      </c>
      <c r="B62" s="14">
        <v>0</v>
      </c>
      <c r="C62" s="14">
        <v>0</v>
      </c>
      <c r="D62" s="14">
        <v>0</v>
      </c>
      <c r="E62" s="14">
        <v>0</v>
      </c>
      <c r="F62" s="14">
        <v>830.6</v>
      </c>
      <c r="G62" s="14">
        <v>4365.8</v>
      </c>
      <c r="H62" s="45">
        <v>1</v>
      </c>
      <c r="I62" s="61">
        <v>5197.3999999999996</v>
      </c>
      <c r="J62" s="459">
        <f t="shared" si="6"/>
        <v>12.413480140438031</v>
      </c>
    </row>
    <row r="63" spans="1:13" x14ac:dyDescent="0.3">
      <c r="A63" s="34" t="s">
        <v>228</v>
      </c>
      <c r="B63" s="14">
        <v>0</v>
      </c>
      <c r="C63" s="14">
        <v>0</v>
      </c>
      <c r="D63" s="14">
        <v>0</v>
      </c>
      <c r="E63" s="14">
        <v>0</v>
      </c>
      <c r="F63" s="14">
        <v>10235.4</v>
      </c>
      <c r="G63" s="14">
        <v>14914.8</v>
      </c>
      <c r="H63" s="45">
        <v>5.5</v>
      </c>
      <c r="I63" s="61">
        <v>25155.7</v>
      </c>
      <c r="J63" s="459">
        <f t="shared" si="6"/>
        <v>60.081922185865437</v>
      </c>
    </row>
    <row r="64" spans="1:13" x14ac:dyDescent="0.3">
      <c r="A64" s="34" t="s">
        <v>229</v>
      </c>
      <c r="B64" s="14">
        <v>0</v>
      </c>
      <c r="C64" s="14">
        <v>0</v>
      </c>
      <c r="D64" s="14">
        <v>0</v>
      </c>
      <c r="E64" s="14">
        <v>30</v>
      </c>
      <c r="F64" s="14">
        <v>754.6</v>
      </c>
      <c r="G64" s="14">
        <v>2685.4</v>
      </c>
      <c r="H64" s="45">
        <v>0</v>
      </c>
      <c r="I64" s="61">
        <v>3470</v>
      </c>
      <c r="J64" s="459">
        <f t="shared" si="6"/>
        <v>8.2877546633547485</v>
      </c>
    </row>
    <row r="65" spans="1:10" x14ac:dyDescent="0.3">
      <c r="A65" s="34" t="s">
        <v>230</v>
      </c>
      <c r="B65" s="14">
        <v>0</v>
      </c>
      <c r="C65" s="14">
        <v>0</v>
      </c>
      <c r="D65" s="14">
        <v>0</v>
      </c>
      <c r="E65" s="14">
        <v>0</v>
      </c>
      <c r="F65" s="14">
        <v>0</v>
      </c>
      <c r="G65" s="14">
        <v>0</v>
      </c>
      <c r="H65" s="45">
        <v>0</v>
      </c>
      <c r="I65" s="61">
        <v>0</v>
      </c>
      <c r="J65" s="472">
        <f t="shared" si="6"/>
        <v>0</v>
      </c>
    </row>
    <row r="66" spans="1:10" x14ac:dyDescent="0.3">
      <c r="A66" s="34" t="s">
        <v>231</v>
      </c>
      <c r="B66" s="14">
        <v>0</v>
      </c>
      <c r="C66" s="14">
        <v>0</v>
      </c>
      <c r="D66" s="14">
        <v>0</v>
      </c>
      <c r="E66" s="14">
        <v>4</v>
      </c>
      <c r="F66" s="14">
        <v>2592.4</v>
      </c>
      <c r="G66" s="14">
        <v>1537</v>
      </c>
      <c r="H66" s="45">
        <v>45.2</v>
      </c>
      <c r="I66" s="61">
        <v>4178.6000000000004</v>
      </c>
      <c r="J66" s="459">
        <f t="shared" si="6"/>
        <v>9.9801762640617184</v>
      </c>
    </row>
    <row r="67" spans="1:10" x14ac:dyDescent="0.3">
      <c r="A67" s="34" t="s">
        <v>232</v>
      </c>
      <c r="B67" s="14">
        <v>0</v>
      </c>
      <c r="C67" s="14">
        <v>0</v>
      </c>
      <c r="D67" s="14">
        <v>0</v>
      </c>
      <c r="E67" s="14">
        <v>0</v>
      </c>
      <c r="F67" s="14">
        <v>0</v>
      </c>
      <c r="G67" s="14">
        <v>0</v>
      </c>
      <c r="H67" s="45">
        <v>0</v>
      </c>
      <c r="I67" s="61">
        <v>0</v>
      </c>
      <c r="J67" s="472">
        <f t="shared" si="6"/>
        <v>0</v>
      </c>
    </row>
    <row r="68" spans="1:10" ht="14.4" thickBot="1" x14ac:dyDescent="0.35">
      <c r="A68" s="40" t="s">
        <v>233</v>
      </c>
      <c r="B68" s="48">
        <v>0</v>
      </c>
      <c r="C68" s="48">
        <v>0</v>
      </c>
      <c r="D68" s="48">
        <v>0</v>
      </c>
      <c r="E68" s="48">
        <v>0</v>
      </c>
      <c r="F68" s="48">
        <v>0</v>
      </c>
      <c r="G68" s="48">
        <v>0</v>
      </c>
      <c r="H68" s="127">
        <v>0</v>
      </c>
      <c r="I68" s="61">
        <v>0</v>
      </c>
      <c r="J68" s="500">
        <f t="shared" si="6"/>
        <v>0</v>
      </c>
    </row>
    <row r="69" spans="1:10" ht="14.4" thickBot="1" x14ac:dyDescent="0.35">
      <c r="A69" s="421" t="s">
        <v>1</v>
      </c>
      <c r="B69" s="63">
        <v>1.9</v>
      </c>
      <c r="C69" s="63">
        <v>0.7</v>
      </c>
      <c r="D69" s="63">
        <v>8</v>
      </c>
      <c r="E69" s="63">
        <v>34</v>
      </c>
      <c r="F69" s="63">
        <v>16784.7</v>
      </c>
      <c r="G69" s="63">
        <v>23890.400000000001</v>
      </c>
      <c r="H69" s="499">
        <v>1149.3</v>
      </c>
      <c r="I69" s="58">
        <v>41869</v>
      </c>
      <c r="J69" s="501">
        <v>100</v>
      </c>
    </row>
    <row r="70" spans="1:10" x14ac:dyDescent="0.3">
      <c r="A70" s="426" t="s">
        <v>283</v>
      </c>
      <c r="B70" s="428">
        <f>B69*100/$I69</f>
        <v>4.5379636485227736E-3</v>
      </c>
      <c r="C70" s="428">
        <f>C69*100/$I69</f>
        <v>1.6718813441926007E-3</v>
      </c>
      <c r="D70" s="428">
        <f t="shared" ref="D70:H70" si="7">D69*100/$I69</f>
        <v>1.9107215362201151E-2</v>
      </c>
      <c r="E70" s="428">
        <f t="shared" si="7"/>
        <v>8.1205665289354897E-2</v>
      </c>
      <c r="F70" s="428">
        <f t="shared" si="7"/>
        <v>40.088609711242206</v>
      </c>
      <c r="G70" s="428">
        <f t="shared" si="7"/>
        <v>57.059877236141297</v>
      </c>
      <c r="H70" s="428">
        <f t="shared" si="7"/>
        <v>2.7449903269722227</v>
      </c>
      <c r="I70" s="434">
        <v>100</v>
      </c>
      <c r="J70" s="418"/>
    </row>
    <row r="71" spans="1:10" x14ac:dyDescent="0.3">
      <c r="A71" s="15" t="s">
        <v>284</v>
      </c>
      <c r="B71" s="11"/>
      <c r="C71" s="423" t="s">
        <v>535</v>
      </c>
    </row>
    <row r="72" spans="1:10" ht="14.4" thickBot="1" x14ac:dyDescent="0.35"/>
    <row r="73" spans="1:10" ht="27" customHeight="1" thickBot="1" x14ac:dyDescent="0.35">
      <c r="A73" s="785" t="s">
        <v>244</v>
      </c>
      <c r="B73" s="786"/>
      <c r="C73" s="787"/>
    </row>
    <row r="74" spans="1:10" ht="14.4" thickBot="1" x14ac:dyDescent="0.35">
      <c r="A74" s="782" t="s">
        <v>31</v>
      </c>
      <c r="B74" s="784"/>
      <c r="C74" s="133" t="s">
        <v>240</v>
      </c>
    </row>
    <row r="75" spans="1:10" x14ac:dyDescent="0.3">
      <c r="A75" s="803" t="s">
        <v>65</v>
      </c>
      <c r="B75" s="804"/>
      <c r="C75" s="145">
        <v>2516.1</v>
      </c>
    </row>
    <row r="76" spans="1:10" x14ac:dyDescent="0.3">
      <c r="A76" s="778" t="s">
        <v>536</v>
      </c>
      <c r="B76" s="779"/>
      <c r="C76" s="130">
        <v>14.8</v>
      </c>
    </row>
    <row r="77" spans="1:10" x14ac:dyDescent="0.3">
      <c r="A77" s="778" t="s">
        <v>537</v>
      </c>
      <c r="B77" s="779"/>
      <c r="C77" s="130">
        <v>146.6</v>
      </c>
    </row>
    <row r="78" spans="1:10" x14ac:dyDescent="0.3">
      <c r="A78" s="778" t="s">
        <v>238</v>
      </c>
      <c r="B78" s="779"/>
      <c r="C78" s="130">
        <v>2218.6</v>
      </c>
    </row>
    <row r="79" spans="1:10" x14ac:dyDescent="0.3">
      <c r="A79" s="778" t="s">
        <v>234</v>
      </c>
      <c r="B79" s="779"/>
      <c r="C79" s="130">
        <v>1192</v>
      </c>
    </row>
    <row r="80" spans="1:10" x14ac:dyDescent="0.3">
      <c r="A80" s="778" t="s">
        <v>99</v>
      </c>
      <c r="B80" s="779"/>
      <c r="C80" s="130">
        <v>36474</v>
      </c>
    </row>
    <row r="81" spans="1:3" x14ac:dyDescent="0.3">
      <c r="A81" s="778" t="s">
        <v>235</v>
      </c>
      <c r="B81" s="779"/>
      <c r="C81" s="130">
        <v>39073.199999999997</v>
      </c>
    </row>
    <row r="82" spans="1:3" x14ac:dyDescent="0.3">
      <c r="A82" s="778" t="s">
        <v>239</v>
      </c>
      <c r="B82" s="779"/>
      <c r="C82" s="130">
        <v>1888.6</v>
      </c>
    </row>
    <row r="83" spans="1:3" x14ac:dyDescent="0.3">
      <c r="A83" s="778" t="s">
        <v>241</v>
      </c>
      <c r="B83" s="779"/>
      <c r="C83" s="130">
        <v>105.8</v>
      </c>
    </row>
    <row r="84" spans="1:3" ht="14.4" thickBot="1" x14ac:dyDescent="0.35">
      <c r="A84" s="818" t="s">
        <v>236</v>
      </c>
      <c r="B84" s="819"/>
      <c r="C84" s="131">
        <v>4459.2</v>
      </c>
    </row>
    <row r="85" spans="1:3" ht="14.4" thickBot="1" x14ac:dyDescent="0.35">
      <c r="A85" s="813" t="s">
        <v>237</v>
      </c>
      <c r="B85" s="820"/>
      <c r="C85" s="58">
        <f>SUM(C75:C84)</f>
        <v>88088.9</v>
      </c>
    </row>
    <row r="86" spans="1:3" x14ac:dyDescent="0.3">
      <c r="A86" s="15" t="s">
        <v>284</v>
      </c>
      <c r="B86" s="11"/>
      <c r="C86" s="423" t="s">
        <v>535</v>
      </c>
    </row>
  </sheetData>
  <mergeCells count="18">
    <mergeCell ref="A2:D2"/>
    <mergeCell ref="J2:M2"/>
    <mergeCell ref="E2:H2"/>
    <mergeCell ref="A80:B80"/>
    <mergeCell ref="A73:C73"/>
    <mergeCell ref="A74:B74"/>
    <mergeCell ref="A75:B75"/>
    <mergeCell ref="A76:B76"/>
    <mergeCell ref="A77:B77"/>
    <mergeCell ref="A78:B78"/>
    <mergeCell ref="A79:B79"/>
    <mergeCell ref="A31:M31"/>
    <mergeCell ref="A52:J52"/>
    <mergeCell ref="A81:B81"/>
    <mergeCell ref="A82:B82"/>
    <mergeCell ref="A83:B83"/>
    <mergeCell ref="A84:B84"/>
    <mergeCell ref="A85:B85"/>
  </mergeCells>
  <pageMargins left="0.75" right="0.75" top="1" bottom="1" header="0" footer="0"/>
  <pageSetup scale="5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88"/>
  <sheetViews>
    <sheetView showGridLines="0" workbookViewId="0">
      <selection activeCell="H20" sqref="H20"/>
    </sheetView>
  </sheetViews>
  <sheetFormatPr baseColWidth="10" defaultColWidth="11.44140625" defaultRowHeight="13.8" x14ac:dyDescent="0.3"/>
  <cols>
    <col min="1" max="1" width="17" style="10" customWidth="1"/>
    <col min="2" max="2" width="10.6640625" style="10" customWidth="1"/>
    <col min="3" max="3" width="12.33203125" style="10" customWidth="1"/>
    <col min="4" max="4" width="9.109375" style="10" customWidth="1"/>
    <col min="5" max="5" width="12.5546875" style="10" customWidth="1"/>
    <col min="6" max="6" width="9.5546875" style="10" customWidth="1"/>
    <col min="7" max="7" width="10.5546875" style="10" customWidth="1"/>
    <col min="8" max="8" width="10.6640625" style="10" customWidth="1"/>
    <col min="9" max="9" width="9" style="10" customWidth="1"/>
    <col min="10" max="10" width="14.88671875" style="10" customWidth="1"/>
    <col min="11" max="11" width="12.5546875" style="10" customWidth="1"/>
    <col min="12" max="12" width="12.6640625" style="10" customWidth="1"/>
    <col min="13" max="13" width="11" style="10" customWidth="1"/>
    <col min="14" max="16384" width="11.44140625" style="10"/>
  </cols>
  <sheetData>
    <row r="1" spans="1:13" ht="14.4" thickBot="1" x14ac:dyDescent="0.35"/>
    <row r="2" spans="1:13" ht="24" customHeight="1" thickBot="1" x14ac:dyDescent="0.35">
      <c r="A2" s="792" t="s">
        <v>336</v>
      </c>
      <c r="B2" s="793"/>
      <c r="C2" s="793"/>
      <c r="D2" s="794"/>
      <c r="E2" s="792" t="s">
        <v>377</v>
      </c>
      <c r="F2" s="793"/>
      <c r="G2" s="793"/>
      <c r="H2" s="794"/>
      <c r="I2" s="12"/>
      <c r="J2" s="792" t="s">
        <v>337</v>
      </c>
      <c r="K2" s="793"/>
      <c r="L2" s="793"/>
      <c r="M2" s="794"/>
    </row>
    <row r="3" spans="1:13" ht="24.6" thickBot="1" x14ac:dyDescent="0.35">
      <c r="A3" s="75" t="s">
        <v>15</v>
      </c>
      <c r="B3" s="76" t="s">
        <v>3</v>
      </c>
      <c r="C3" s="77" t="s">
        <v>373</v>
      </c>
      <c r="D3" s="68" t="s">
        <v>1</v>
      </c>
      <c r="E3" s="76" t="s">
        <v>3</v>
      </c>
      <c r="F3" s="76" t="s">
        <v>4</v>
      </c>
      <c r="G3" s="141" t="s">
        <v>472</v>
      </c>
      <c r="H3" s="68" t="s">
        <v>1</v>
      </c>
      <c r="I3" s="12"/>
      <c r="J3" s="75" t="s">
        <v>15</v>
      </c>
      <c r="K3" s="76" t="s">
        <v>3</v>
      </c>
      <c r="L3" s="77" t="s">
        <v>373</v>
      </c>
      <c r="M3" s="68" t="s">
        <v>1</v>
      </c>
    </row>
    <row r="4" spans="1:13" x14ac:dyDescent="0.3">
      <c r="A4" s="42" t="s">
        <v>296</v>
      </c>
      <c r="B4" s="78">
        <v>0</v>
      </c>
      <c r="C4" s="79">
        <v>0</v>
      </c>
      <c r="D4" s="60">
        <f>SUM(B4:C4)</f>
        <v>0</v>
      </c>
      <c r="E4" s="80">
        <v>0</v>
      </c>
      <c r="F4" s="81">
        <v>0</v>
      </c>
      <c r="G4" s="82">
        <v>0</v>
      </c>
      <c r="H4" s="60">
        <f>SUM(E4:G4)</f>
        <v>0</v>
      </c>
      <c r="I4" s="12"/>
      <c r="J4" s="31" t="s">
        <v>219</v>
      </c>
      <c r="K4" s="121">
        <v>0</v>
      </c>
      <c r="L4" s="122">
        <v>0</v>
      </c>
      <c r="M4" s="85">
        <f>SUM(K4:L4)</f>
        <v>0</v>
      </c>
    </row>
    <row r="5" spans="1:13" x14ac:dyDescent="0.3">
      <c r="A5" s="44" t="s">
        <v>220</v>
      </c>
      <c r="B5" s="78">
        <v>42.3</v>
      </c>
      <c r="C5" s="79">
        <v>0</v>
      </c>
      <c r="D5" s="60">
        <f t="shared" ref="D5:D18" si="0">SUM(B5:C5)</f>
        <v>42.3</v>
      </c>
      <c r="E5" s="78">
        <v>0</v>
      </c>
      <c r="F5" s="86">
        <v>0</v>
      </c>
      <c r="G5" s="87">
        <v>0</v>
      </c>
      <c r="H5" s="60">
        <f>SUM(E5:G5)</f>
        <v>0</v>
      </c>
      <c r="I5" s="12"/>
      <c r="J5" s="34" t="s">
        <v>220</v>
      </c>
      <c r="K5" s="123">
        <v>0</v>
      </c>
      <c r="L5" s="124">
        <v>0</v>
      </c>
      <c r="M5" s="85">
        <f t="shared" ref="M5:M18" si="1">SUM(K5:L5)</f>
        <v>0</v>
      </c>
    </row>
    <row r="6" spans="1:13" x14ac:dyDescent="0.3">
      <c r="A6" s="44" t="s">
        <v>221</v>
      </c>
      <c r="B6" s="78">
        <v>51.8</v>
      </c>
      <c r="C6" s="79">
        <v>0</v>
      </c>
      <c r="D6" s="60">
        <f t="shared" si="0"/>
        <v>51.8</v>
      </c>
      <c r="E6" s="78">
        <v>0</v>
      </c>
      <c r="F6" s="86">
        <v>0</v>
      </c>
      <c r="G6" s="87">
        <v>0</v>
      </c>
      <c r="H6" s="60">
        <f t="shared" ref="H6:H18" si="2">SUM(E6:G6)</f>
        <v>0</v>
      </c>
      <c r="I6" s="12"/>
      <c r="J6" s="34" t="s">
        <v>221</v>
      </c>
      <c r="K6" s="123">
        <v>0</v>
      </c>
      <c r="L6" s="125">
        <v>0</v>
      </c>
      <c r="M6" s="85">
        <f t="shared" si="1"/>
        <v>0</v>
      </c>
    </row>
    <row r="7" spans="1:13" x14ac:dyDescent="0.3">
      <c r="A7" s="44" t="s">
        <v>222</v>
      </c>
      <c r="B7" s="78">
        <v>149.9</v>
      </c>
      <c r="C7" s="79">
        <v>0</v>
      </c>
      <c r="D7" s="60">
        <f t="shared" si="0"/>
        <v>149.9</v>
      </c>
      <c r="E7" s="78">
        <v>0</v>
      </c>
      <c r="F7" s="86">
        <v>0</v>
      </c>
      <c r="G7" s="87">
        <v>0</v>
      </c>
      <c r="H7" s="60">
        <f t="shared" si="2"/>
        <v>0</v>
      </c>
      <c r="I7" s="12"/>
      <c r="J7" s="34" t="s">
        <v>222</v>
      </c>
      <c r="K7" s="123">
        <v>0</v>
      </c>
      <c r="L7" s="125">
        <v>0</v>
      </c>
      <c r="M7" s="85">
        <f t="shared" si="1"/>
        <v>0</v>
      </c>
    </row>
    <row r="8" spans="1:13" x14ac:dyDescent="0.3">
      <c r="A8" s="44" t="s">
        <v>223</v>
      </c>
      <c r="B8" s="78">
        <v>2507.63</v>
      </c>
      <c r="C8" s="79">
        <v>969</v>
      </c>
      <c r="D8" s="60">
        <f t="shared" si="0"/>
        <v>3476.63</v>
      </c>
      <c r="E8" s="314">
        <v>2394.0300000000002</v>
      </c>
      <c r="F8" s="315">
        <v>590.70000000000005</v>
      </c>
      <c r="G8" s="316">
        <v>0</v>
      </c>
      <c r="H8" s="317">
        <f t="shared" si="2"/>
        <v>2984.7300000000005</v>
      </c>
      <c r="I8" s="12"/>
      <c r="J8" s="34" t="s">
        <v>223</v>
      </c>
      <c r="K8" s="123">
        <v>161</v>
      </c>
      <c r="L8" s="125">
        <v>0</v>
      </c>
      <c r="M8" s="85">
        <f t="shared" si="1"/>
        <v>161</v>
      </c>
    </row>
    <row r="9" spans="1:13" x14ac:dyDescent="0.3">
      <c r="A9" s="44" t="s">
        <v>224</v>
      </c>
      <c r="B9" s="78">
        <v>119.29</v>
      </c>
      <c r="C9" s="79">
        <v>659.98</v>
      </c>
      <c r="D9" s="60">
        <f t="shared" si="0"/>
        <v>779.27</v>
      </c>
      <c r="E9" s="318">
        <v>97.59</v>
      </c>
      <c r="F9" s="315">
        <v>439.38</v>
      </c>
      <c r="G9" s="316">
        <v>0</v>
      </c>
      <c r="H9" s="317">
        <f t="shared" si="2"/>
        <v>536.97</v>
      </c>
      <c r="I9" s="12"/>
      <c r="J9" s="34" t="s">
        <v>224</v>
      </c>
      <c r="K9" s="123">
        <v>11.8</v>
      </c>
      <c r="L9" s="125">
        <v>3264</v>
      </c>
      <c r="M9" s="85">
        <f t="shared" si="1"/>
        <v>3275.8</v>
      </c>
    </row>
    <row r="10" spans="1:13" x14ac:dyDescent="0.3">
      <c r="A10" s="44" t="s">
        <v>225</v>
      </c>
      <c r="B10" s="78">
        <v>13.6</v>
      </c>
      <c r="C10" s="79">
        <v>18.899999999999999</v>
      </c>
      <c r="D10" s="60">
        <f t="shared" si="0"/>
        <v>32.5</v>
      </c>
      <c r="E10" s="319">
        <v>11.6</v>
      </c>
      <c r="F10" s="315">
        <v>36.29</v>
      </c>
      <c r="G10" s="316">
        <v>0</v>
      </c>
      <c r="H10" s="317">
        <f t="shared" si="2"/>
        <v>47.89</v>
      </c>
      <c r="I10" s="12"/>
      <c r="J10" s="34" t="s">
        <v>225</v>
      </c>
      <c r="K10" s="123">
        <v>0</v>
      </c>
      <c r="L10" s="125">
        <v>0</v>
      </c>
      <c r="M10" s="85">
        <f t="shared" si="1"/>
        <v>0</v>
      </c>
    </row>
    <row r="11" spans="1:13" x14ac:dyDescent="0.3">
      <c r="A11" s="44" t="s">
        <v>226</v>
      </c>
      <c r="B11" s="78">
        <v>999.4</v>
      </c>
      <c r="C11" s="79">
        <v>4042.94</v>
      </c>
      <c r="D11" s="60">
        <f t="shared" si="0"/>
        <v>5042.34</v>
      </c>
      <c r="E11" s="319">
        <v>1005.8</v>
      </c>
      <c r="F11" s="315">
        <v>2685.34</v>
      </c>
      <c r="G11" s="316">
        <v>0</v>
      </c>
      <c r="H11" s="317">
        <f t="shared" si="2"/>
        <v>3691.1400000000003</v>
      </c>
      <c r="I11" s="12"/>
      <c r="J11" s="34" t="s">
        <v>226</v>
      </c>
      <c r="K11" s="123">
        <v>83.7</v>
      </c>
      <c r="L11" s="125">
        <v>2067.1999999999998</v>
      </c>
      <c r="M11" s="85">
        <f t="shared" si="1"/>
        <v>2150.8999999999996</v>
      </c>
    </row>
    <row r="12" spans="1:13" x14ac:dyDescent="0.3">
      <c r="A12" s="44" t="s">
        <v>227</v>
      </c>
      <c r="B12" s="78">
        <v>3301.4</v>
      </c>
      <c r="C12" s="79">
        <v>10200.07</v>
      </c>
      <c r="D12" s="60">
        <f t="shared" si="0"/>
        <v>13501.47</v>
      </c>
      <c r="E12" s="319">
        <v>1669.6</v>
      </c>
      <c r="F12" s="315">
        <v>5076.7700000000004</v>
      </c>
      <c r="G12" s="316">
        <v>373.9</v>
      </c>
      <c r="H12" s="317">
        <f t="shared" si="2"/>
        <v>7120.27</v>
      </c>
      <c r="I12" s="12"/>
      <c r="J12" s="34" t="s">
        <v>227</v>
      </c>
      <c r="K12" s="123">
        <v>623.4</v>
      </c>
      <c r="L12" s="125">
        <v>9569.4</v>
      </c>
      <c r="M12" s="85">
        <f t="shared" si="1"/>
        <v>10192.799999999999</v>
      </c>
    </row>
    <row r="13" spans="1:13" x14ac:dyDescent="0.3">
      <c r="A13" s="44" t="s">
        <v>467</v>
      </c>
      <c r="B13" s="78">
        <v>6131.98</v>
      </c>
      <c r="C13" s="79">
        <v>5537.9</v>
      </c>
      <c r="D13" s="60">
        <f t="shared" si="0"/>
        <v>11669.88</v>
      </c>
      <c r="E13" s="320">
        <v>4346.88</v>
      </c>
      <c r="F13" s="315">
        <v>7234.83</v>
      </c>
      <c r="G13" s="316">
        <v>57.4</v>
      </c>
      <c r="H13" s="317">
        <f t="shared" si="2"/>
        <v>11639.109999999999</v>
      </c>
      <c r="I13" s="12"/>
      <c r="J13" s="34" t="s">
        <v>228</v>
      </c>
      <c r="K13" s="123">
        <v>0</v>
      </c>
      <c r="L13" s="125">
        <v>32348.3</v>
      </c>
      <c r="M13" s="85">
        <f t="shared" si="1"/>
        <v>32348.3</v>
      </c>
    </row>
    <row r="14" spans="1:13" x14ac:dyDescent="0.3">
      <c r="A14" s="44" t="s">
        <v>468</v>
      </c>
      <c r="B14" s="78">
        <v>5242</v>
      </c>
      <c r="C14" s="79">
        <v>6884.51</v>
      </c>
      <c r="D14" s="60">
        <f t="shared" si="0"/>
        <v>12126.51</v>
      </c>
      <c r="E14" s="319">
        <v>6238.55</v>
      </c>
      <c r="F14" s="315">
        <v>4000.25</v>
      </c>
      <c r="G14" s="316">
        <v>932.56</v>
      </c>
      <c r="H14" s="317">
        <f t="shared" si="2"/>
        <v>11171.359999999999</v>
      </c>
      <c r="I14" s="12"/>
      <c r="J14" s="34" t="s">
        <v>229</v>
      </c>
      <c r="K14" s="123">
        <v>253.4</v>
      </c>
      <c r="L14" s="125">
        <v>10119.700000000001</v>
      </c>
      <c r="M14" s="85">
        <f t="shared" si="1"/>
        <v>10373.1</v>
      </c>
    </row>
    <row r="15" spans="1:13" x14ac:dyDescent="0.3">
      <c r="A15" s="44" t="s">
        <v>297</v>
      </c>
      <c r="B15" s="78">
        <v>0</v>
      </c>
      <c r="C15" s="79">
        <v>0</v>
      </c>
      <c r="D15" s="60">
        <f t="shared" si="0"/>
        <v>0</v>
      </c>
      <c r="E15" s="314">
        <v>0</v>
      </c>
      <c r="F15" s="321">
        <v>0</v>
      </c>
      <c r="G15" s="322">
        <v>0</v>
      </c>
      <c r="H15" s="317">
        <f t="shared" si="2"/>
        <v>0</v>
      </c>
      <c r="I15" s="12"/>
      <c r="J15" s="34" t="s">
        <v>230</v>
      </c>
      <c r="K15" s="121">
        <v>0</v>
      </c>
      <c r="L15" s="122">
        <v>0</v>
      </c>
      <c r="M15" s="85">
        <f t="shared" si="1"/>
        <v>0</v>
      </c>
    </row>
    <row r="16" spans="1:13" x14ac:dyDescent="0.3">
      <c r="A16" s="44" t="s">
        <v>231</v>
      </c>
      <c r="B16" s="78">
        <v>4180.99</v>
      </c>
      <c r="C16" s="79">
        <v>2727.36</v>
      </c>
      <c r="D16" s="60">
        <f t="shared" si="0"/>
        <v>6908.35</v>
      </c>
      <c r="E16" s="315">
        <v>2448.4899999999998</v>
      </c>
      <c r="F16" s="323">
        <v>1476.41</v>
      </c>
      <c r="G16" s="324">
        <v>866.65</v>
      </c>
      <c r="H16" s="317">
        <f t="shared" si="2"/>
        <v>4791.5499999999993</v>
      </c>
      <c r="I16" s="12"/>
      <c r="J16" s="34" t="s">
        <v>231</v>
      </c>
      <c r="K16" s="123">
        <v>0</v>
      </c>
      <c r="L16" s="124">
        <v>4250.7</v>
      </c>
      <c r="M16" s="85">
        <f t="shared" si="1"/>
        <v>4250.7</v>
      </c>
    </row>
    <row r="17" spans="1:13" x14ac:dyDescent="0.3">
      <c r="A17" s="44" t="s">
        <v>232</v>
      </c>
      <c r="B17" s="78">
        <v>1881.11</v>
      </c>
      <c r="C17" s="79">
        <v>1048.33</v>
      </c>
      <c r="D17" s="60">
        <f t="shared" si="0"/>
        <v>2929.4399999999996</v>
      </c>
      <c r="E17" s="319">
        <v>1481.61</v>
      </c>
      <c r="F17" s="315">
        <v>186.73</v>
      </c>
      <c r="G17" s="316">
        <v>684.1</v>
      </c>
      <c r="H17" s="317">
        <f t="shared" si="2"/>
        <v>2352.44</v>
      </c>
      <c r="I17" s="12"/>
      <c r="J17" s="34" t="s">
        <v>232</v>
      </c>
      <c r="K17" s="123">
        <v>0</v>
      </c>
      <c r="L17" s="125">
        <v>0</v>
      </c>
      <c r="M17" s="85">
        <f t="shared" si="1"/>
        <v>0</v>
      </c>
    </row>
    <row r="18" spans="1:13" ht="14.4" thickBot="1" x14ac:dyDescent="0.35">
      <c r="A18" s="99" t="s">
        <v>233</v>
      </c>
      <c r="B18" s="100">
        <v>33.299999999999997</v>
      </c>
      <c r="C18" s="101">
        <v>0</v>
      </c>
      <c r="D18" s="102">
        <f t="shared" si="0"/>
        <v>33.299999999999997</v>
      </c>
      <c r="E18" s="325">
        <v>0</v>
      </c>
      <c r="F18" s="326">
        <v>0</v>
      </c>
      <c r="G18" s="327">
        <v>0</v>
      </c>
      <c r="H18" s="317">
        <f t="shared" si="2"/>
        <v>0</v>
      </c>
      <c r="I18" s="12"/>
      <c r="J18" s="40" t="s">
        <v>233</v>
      </c>
      <c r="K18" s="123">
        <v>0</v>
      </c>
      <c r="L18" s="125">
        <v>0</v>
      </c>
      <c r="M18" s="85">
        <f t="shared" si="1"/>
        <v>0</v>
      </c>
    </row>
    <row r="19" spans="1:13" ht="14.4" thickBot="1" x14ac:dyDescent="0.35">
      <c r="A19" s="129" t="s">
        <v>237</v>
      </c>
      <c r="B19" s="108">
        <f t="shared" ref="B19:H19" si="3">SUM(B4:B18)</f>
        <v>24654.7</v>
      </c>
      <c r="C19" s="109">
        <f t="shared" si="3"/>
        <v>32088.990000000005</v>
      </c>
      <c r="D19" s="128">
        <f t="shared" si="3"/>
        <v>56743.69</v>
      </c>
      <c r="E19" s="328">
        <f t="shared" si="3"/>
        <v>19694.150000000001</v>
      </c>
      <c r="F19" s="328">
        <f t="shared" si="3"/>
        <v>21726.699999999997</v>
      </c>
      <c r="G19" s="329">
        <f t="shared" si="3"/>
        <v>2914.6099999999997</v>
      </c>
      <c r="H19" s="330">
        <f t="shared" si="3"/>
        <v>44335.460000000006</v>
      </c>
      <c r="I19" s="12"/>
      <c r="J19" s="110" t="s">
        <v>237</v>
      </c>
      <c r="K19" s="56">
        <f>SUM(K4:K18)</f>
        <v>1133.3</v>
      </c>
      <c r="L19" s="111">
        <f>SUM(L4:L18)</f>
        <v>61619.299999999988</v>
      </c>
      <c r="M19" s="112">
        <f>SUM(M4:M18)</f>
        <v>62752.6</v>
      </c>
    </row>
    <row r="20" spans="1:13" ht="14.4" thickBot="1" x14ac:dyDescent="0.35">
      <c r="A20" s="486" t="s">
        <v>283</v>
      </c>
      <c r="B20" s="504">
        <f>(B19/D19)*100</f>
        <v>43.44923638205411</v>
      </c>
      <c r="C20" s="505">
        <f>(C19/D19)*100</f>
        <v>56.550763617945897</v>
      </c>
      <c r="D20" s="506"/>
      <c r="E20" s="507">
        <f>(E19/H19)*100</f>
        <v>44.420763876138871</v>
      </c>
      <c r="F20" s="504">
        <f>(F19/H19)*100</f>
        <v>49.005243207130349</v>
      </c>
      <c r="G20" s="505">
        <f>(G19/H19)*100</f>
        <v>6.5739929167307602</v>
      </c>
      <c r="H20" s="508">
        <f>(H19/D19)*100</f>
        <v>78.132846136724638</v>
      </c>
      <c r="I20" s="12"/>
      <c r="J20" s="486" t="s">
        <v>283</v>
      </c>
      <c r="K20" s="484">
        <f>(K19/M19)*100</f>
        <v>1.805980947402976</v>
      </c>
      <c r="L20" s="485">
        <f>(L19/M19)*100</f>
        <v>98.194019052597</v>
      </c>
      <c r="M20" s="283"/>
    </row>
    <row r="21" spans="1:13" x14ac:dyDescent="0.3">
      <c r="A21" s="308" t="s">
        <v>284</v>
      </c>
      <c r="B21" s="11"/>
      <c r="J21" s="15" t="s">
        <v>284</v>
      </c>
      <c r="K21" s="11"/>
    </row>
    <row r="22" spans="1:13" x14ac:dyDescent="0.3">
      <c r="A22" s="309" t="s">
        <v>371</v>
      </c>
      <c r="B22" s="11"/>
      <c r="J22" s="15"/>
      <c r="K22" s="11"/>
    </row>
    <row r="23" spans="1:13" x14ac:dyDescent="0.3">
      <c r="A23" s="309" t="s">
        <v>372</v>
      </c>
      <c r="B23" s="11"/>
      <c r="J23" s="15"/>
      <c r="K23" s="11"/>
    </row>
    <row r="24" spans="1:13" x14ac:dyDescent="0.3">
      <c r="A24" s="308" t="s">
        <v>375</v>
      </c>
      <c r="B24" s="11"/>
      <c r="J24" s="15"/>
      <c r="K24" s="11"/>
    </row>
    <row r="25" spans="1:13" x14ac:dyDescent="0.3">
      <c r="A25" s="307" t="s">
        <v>485</v>
      </c>
    </row>
    <row r="26" spans="1:13" x14ac:dyDescent="0.3">
      <c r="A26" s="307" t="s">
        <v>473</v>
      </c>
    </row>
    <row r="27" spans="1:13" x14ac:dyDescent="0.3">
      <c r="A27" s="307" t="s">
        <v>469</v>
      </c>
    </row>
    <row r="28" spans="1:13" x14ac:dyDescent="0.3">
      <c r="A28" s="308" t="s">
        <v>497</v>
      </c>
    </row>
    <row r="29" spans="1:13" x14ac:dyDescent="0.3">
      <c r="A29" s="308" t="s">
        <v>339</v>
      </c>
    </row>
    <row r="30" spans="1:13" x14ac:dyDescent="0.3">
      <c r="A30" s="308" t="s">
        <v>338</v>
      </c>
    </row>
    <row r="31" spans="1:13" x14ac:dyDescent="0.3">
      <c r="A31" s="516" t="s">
        <v>539</v>
      </c>
      <c r="B31" s="516"/>
      <c r="C31" s="517"/>
    </row>
    <row r="32" spans="1:13" ht="14.4" thickBot="1" x14ac:dyDescent="0.35"/>
    <row r="33" spans="1:13" ht="14.4" thickBot="1" x14ac:dyDescent="0.35">
      <c r="A33" s="782" t="s">
        <v>245</v>
      </c>
      <c r="B33" s="783"/>
      <c r="C33" s="783"/>
      <c r="D33" s="783"/>
      <c r="E33" s="783"/>
      <c r="F33" s="783"/>
      <c r="G33" s="783"/>
      <c r="H33" s="783"/>
      <c r="I33" s="783"/>
      <c r="J33" s="783"/>
      <c r="K33" s="783"/>
      <c r="L33" s="783"/>
      <c r="M33" s="784"/>
    </row>
    <row r="34" spans="1:13" ht="24.6" thickBot="1" x14ac:dyDescent="0.35">
      <c r="A34" s="142" t="s">
        <v>15</v>
      </c>
      <c r="B34" s="66" t="s">
        <v>65</v>
      </c>
      <c r="C34" s="66" t="s">
        <v>536</v>
      </c>
      <c r="D34" s="66" t="s">
        <v>537</v>
      </c>
      <c r="E34" s="66" t="s">
        <v>238</v>
      </c>
      <c r="F34" s="66" t="s">
        <v>234</v>
      </c>
      <c r="G34" s="66" t="s">
        <v>99</v>
      </c>
      <c r="H34" s="66" t="s">
        <v>235</v>
      </c>
      <c r="I34" s="66" t="s">
        <v>239</v>
      </c>
      <c r="J34" s="66" t="s">
        <v>241</v>
      </c>
      <c r="K34" s="67" t="s">
        <v>236</v>
      </c>
      <c r="L34" s="114" t="s">
        <v>1</v>
      </c>
      <c r="M34" s="417" t="s">
        <v>283</v>
      </c>
    </row>
    <row r="35" spans="1:13" x14ac:dyDescent="0.3">
      <c r="A35" s="31" t="s">
        <v>219</v>
      </c>
      <c r="B35" s="13">
        <v>0</v>
      </c>
      <c r="C35" s="13">
        <v>0</v>
      </c>
      <c r="D35" s="13">
        <v>0</v>
      </c>
      <c r="E35" s="13">
        <v>0</v>
      </c>
      <c r="F35" s="13">
        <v>0</v>
      </c>
      <c r="G35" s="13">
        <v>0</v>
      </c>
      <c r="H35" s="13">
        <v>0</v>
      </c>
      <c r="I35" s="13">
        <v>0</v>
      </c>
      <c r="J35" s="13">
        <v>0</v>
      </c>
      <c r="K35" s="43">
        <v>0</v>
      </c>
      <c r="L35" s="437">
        <v>0</v>
      </c>
      <c r="M35" s="471">
        <f>L35*100/L$50</f>
        <v>0</v>
      </c>
    </row>
    <row r="36" spans="1:13" x14ac:dyDescent="0.3">
      <c r="A36" s="34" t="s">
        <v>220</v>
      </c>
      <c r="B36" s="14">
        <v>0</v>
      </c>
      <c r="C36" s="14">
        <v>0.9</v>
      </c>
      <c r="D36" s="14">
        <v>1</v>
      </c>
      <c r="E36" s="14">
        <v>0.7</v>
      </c>
      <c r="F36" s="14">
        <v>0</v>
      </c>
      <c r="G36" s="14">
        <v>28</v>
      </c>
      <c r="H36" s="14">
        <v>0</v>
      </c>
      <c r="I36" s="14">
        <v>0</v>
      </c>
      <c r="J36" s="14">
        <v>0</v>
      </c>
      <c r="K36" s="45">
        <v>11.7</v>
      </c>
      <c r="L36" s="437">
        <v>42.3</v>
      </c>
      <c r="M36" s="459">
        <f t="shared" ref="M36:M49" si="4">L36*100/L$50</f>
        <v>7.4545720494081286E-2</v>
      </c>
    </row>
    <row r="37" spans="1:13" x14ac:dyDescent="0.3">
      <c r="A37" s="34" t="s">
        <v>221</v>
      </c>
      <c r="B37" s="14">
        <v>2.8</v>
      </c>
      <c r="C37" s="14">
        <v>8.5</v>
      </c>
      <c r="D37" s="14">
        <v>18.100000000000001</v>
      </c>
      <c r="E37" s="14">
        <v>2</v>
      </c>
      <c r="F37" s="14">
        <v>0</v>
      </c>
      <c r="G37" s="14">
        <v>0.1</v>
      </c>
      <c r="H37" s="14">
        <v>0</v>
      </c>
      <c r="I37" s="14">
        <v>0</v>
      </c>
      <c r="J37" s="14">
        <v>0</v>
      </c>
      <c r="K37" s="45">
        <v>20.3</v>
      </c>
      <c r="L37" s="437">
        <v>51.8</v>
      </c>
      <c r="M37" s="459">
        <f t="shared" si="4"/>
        <v>9.1287667177149187E-2</v>
      </c>
    </row>
    <row r="38" spans="1:13" x14ac:dyDescent="0.3">
      <c r="A38" s="34" t="s">
        <v>222</v>
      </c>
      <c r="B38" s="14">
        <v>0</v>
      </c>
      <c r="C38" s="14">
        <v>1</v>
      </c>
      <c r="D38" s="14">
        <v>1.5</v>
      </c>
      <c r="E38" s="14">
        <v>13.1</v>
      </c>
      <c r="F38" s="14">
        <v>0</v>
      </c>
      <c r="G38" s="14">
        <v>55.1</v>
      </c>
      <c r="H38" s="14">
        <v>0</v>
      </c>
      <c r="I38" s="14">
        <v>0</v>
      </c>
      <c r="J38" s="14">
        <v>0</v>
      </c>
      <c r="K38" s="45">
        <v>79.2</v>
      </c>
      <c r="L38" s="437">
        <v>149.9</v>
      </c>
      <c r="M38" s="459">
        <f t="shared" si="4"/>
        <v>0.2641702955570398</v>
      </c>
    </row>
    <row r="39" spans="1:13" x14ac:dyDescent="0.3">
      <c r="A39" s="34" t="s">
        <v>223</v>
      </c>
      <c r="B39" s="14">
        <v>1416.2</v>
      </c>
      <c r="C39" s="14">
        <v>88.2</v>
      </c>
      <c r="D39" s="14">
        <v>0</v>
      </c>
      <c r="E39" s="14">
        <v>1941</v>
      </c>
      <c r="F39" s="14">
        <v>0</v>
      </c>
      <c r="G39" s="14">
        <v>15.2</v>
      </c>
      <c r="H39" s="14">
        <v>0</v>
      </c>
      <c r="I39" s="14">
        <v>0</v>
      </c>
      <c r="J39" s="14">
        <v>0</v>
      </c>
      <c r="K39" s="45">
        <v>16</v>
      </c>
      <c r="L39" s="437">
        <v>3476.6</v>
      </c>
      <c r="M39" s="459">
        <f t="shared" si="4"/>
        <v>6.126847561931986</v>
      </c>
    </row>
    <row r="40" spans="1:13" x14ac:dyDescent="0.3">
      <c r="A40" s="34" t="s">
        <v>224</v>
      </c>
      <c r="B40" s="14">
        <v>0</v>
      </c>
      <c r="C40" s="14">
        <v>0</v>
      </c>
      <c r="D40" s="14">
        <v>0</v>
      </c>
      <c r="E40" s="14">
        <v>34</v>
      </c>
      <c r="F40" s="14">
        <v>0</v>
      </c>
      <c r="G40" s="14">
        <v>573.4</v>
      </c>
      <c r="H40" s="14">
        <v>142</v>
      </c>
      <c r="I40" s="14">
        <v>0</v>
      </c>
      <c r="J40" s="14">
        <v>0</v>
      </c>
      <c r="K40" s="45">
        <v>29.9</v>
      </c>
      <c r="L40" s="437">
        <v>779.3</v>
      </c>
      <c r="M40" s="459">
        <f t="shared" si="4"/>
        <v>1.3733683210647174</v>
      </c>
    </row>
    <row r="41" spans="1:13" x14ac:dyDescent="0.3">
      <c r="A41" s="34" t="s">
        <v>225</v>
      </c>
      <c r="B41" s="14">
        <v>0</v>
      </c>
      <c r="C41" s="14">
        <v>0</v>
      </c>
      <c r="D41" s="14">
        <v>0</v>
      </c>
      <c r="E41" s="14">
        <v>0</v>
      </c>
      <c r="F41" s="14">
        <v>0</v>
      </c>
      <c r="G41" s="14">
        <v>31</v>
      </c>
      <c r="H41" s="14">
        <v>0</v>
      </c>
      <c r="I41" s="14">
        <v>0</v>
      </c>
      <c r="J41" s="14">
        <v>0</v>
      </c>
      <c r="K41" s="45">
        <v>1.5</v>
      </c>
      <c r="L41" s="437">
        <v>32.5</v>
      </c>
      <c r="M41" s="459">
        <f t="shared" si="4"/>
        <v>5.7275080757863875E-2</v>
      </c>
    </row>
    <row r="42" spans="1:13" x14ac:dyDescent="0.3">
      <c r="A42" s="34" t="s">
        <v>226</v>
      </c>
      <c r="B42" s="14">
        <v>0</v>
      </c>
      <c r="C42" s="14">
        <v>0</v>
      </c>
      <c r="D42" s="14">
        <v>0</v>
      </c>
      <c r="E42" s="14">
        <v>0</v>
      </c>
      <c r="F42" s="14">
        <v>0</v>
      </c>
      <c r="G42" s="14">
        <v>3806.2</v>
      </c>
      <c r="H42" s="14">
        <v>1103.9000000000001</v>
      </c>
      <c r="I42" s="14">
        <v>0</v>
      </c>
      <c r="J42" s="14">
        <v>0</v>
      </c>
      <c r="K42" s="45">
        <v>132.19999999999999</v>
      </c>
      <c r="L42" s="437">
        <v>5042.3</v>
      </c>
      <c r="M42" s="459">
        <f t="shared" si="4"/>
        <v>8.8860966063192919</v>
      </c>
    </row>
    <row r="43" spans="1:13" x14ac:dyDescent="0.3">
      <c r="A43" s="34" t="s">
        <v>227</v>
      </c>
      <c r="B43" s="14">
        <v>0</v>
      </c>
      <c r="C43" s="14">
        <v>0</v>
      </c>
      <c r="D43" s="14">
        <v>0</v>
      </c>
      <c r="E43" s="14">
        <v>0</v>
      </c>
      <c r="F43" s="14">
        <v>25</v>
      </c>
      <c r="G43" s="14">
        <v>3076.9</v>
      </c>
      <c r="H43" s="14">
        <v>10142.799999999999</v>
      </c>
      <c r="I43" s="14">
        <v>0</v>
      </c>
      <c r="J43" s="14">
        <v>0</v>
      </c>
      <c r="K43" s="45">
        <v>256.8</v>
      </c>
      <c r="L43" s="437">
        <v>13501.5</v>
      </c>
      <c r="M43" s="459">
        <f t="shared" si="4"/>
        <v>23.793830856993818</v>
      </c>
    </row>
    <row r="44" spans="1:13" x14ac:dyDescent="0.3">
      <c r="A44" s="34" t="s">
        <v>228</v>
      </c>
      <c r="B44" s="14">
        <v>0</v>
      </c>
      <c r="C44" s="14">
        <v>0</v>
      </c>
      <c r="D44" s="14">
        <v>0</v>
      </c>
      <c r="E44" s="14">
        <v>0</v>
      </c>
      <c r="F44" s="14">
        <v>0</v>
      </c>
      <c r="G44" s="14">
        <v>8249</v>
      </c>
      <c r="H44" s="14">
        <v>3392.4</v>
      </c>
      <c r="I44" s="14">
        <v>0</v>
      </c>
      <c r="J44" s="14">
        <v>0</v>
      </c>
      <c r="K44" s="45">
        <v>28.5</v>
      </c>
      <c r="L44" s="437">
        <v>11669.9</v>
      </c>
      <c r="M44" s="459">
        <f t="shared" si="4"/>
        <v>20.565983536498326</v>
      </c>
    </row>
    <row r="45" spans="1:13" x14ac:dyDescent="0.3">
      <c r="A45" s="34" t="s">
        <v>229</v>
      </c>
      <c r="B45" s="14">
        <v>0</v>
      </c>
      <c r="C45" s="14">
        <v>0</v>
      </c>
      <c r="D45" s="14">
        <v>0</v>
      </c>
      <c r="E45" s="14">
        <v>0</v>
      </c>
      <c r="F45" s="14">
        <v>23</v>
      </c>
      <c r="G45" s="14">
        <v>10002.1</v>
      </c>
      <c r="H45" s="14">
        <v>1204.0999999999999</v>
      </c>
      <c r="I45" s="14">
        <v>125</v>
      </c>
      <c r="J45" s="14">
        <v>0</v>
      </c>
      <c r="K45" s="45">
        <v>772.3</v>
      </c>
      <c r="L45" s="437">
        <v>12126.5</v>
      </c>
      <c r="M45" s="459">
        <f t="shared" si="4"/>
        <v>21.370654363391886</v>
      </c>
    </row>
    <row r="46" spans="1:13" x14ac:dyDescent="0.3">
      <c r="A46" s="34" t="s">
        <v>230</v>
      </c>
      <c r="B46" s="14">
        <v>0</v>
      </c>
      <c r="C46" s="14">
        <v>0</v>
      </c>
      <c r="D46" s="14">
        <v>0</v>
      </c>
      <c r="E46" s="14">
        <v>0</v>
      </c>
      <c r="F46" s="14">
        <v>0</v>
      </c>
      <c r="G46" s="14">
        <v>0</v>
      </c>
      <c r="H46" s="14">
        <v>0</v>
      </c>
      <c r="I46" s="14">
        <v>0</v>
      </c>
      <c r="J46" s="14">
        <v>0</v>
      </c>
      <c r="K46" s="45">
        <v>0</v>
      </c>
      <c r="L46" s="437">
        <v>0</v>
      </c>
      <c r="M46" s="472">
        <f t="shared" si="4"/>
        <v>0</v>
      </c>
    </row>
    <row r="47" spans="1:13" x14ac:dyDescent="0.3">
      <c r="A47" s="34" t="s">
        <v>231</v>
      </c>
      <c r="B47" s="14">
        <v>0</v>
      </c>
      <c r="C47" s="14">
        <v>0</v>
      </c>
      <c r="D47" s="14">
        <v>0</v>
      </c>
      <c r="E47" s="14">
        <v>0</v>
      </c>
      <c r="F47" s="14">
        <v>350.2</v>
      </c>
      <c r="G47" s="14">
        <v>5206.3999999999996</v>
      </c>
      <c r="H47" s="14">
        <v>1151.7</v>
      </c>
      <c r="I47" s="14"/>
      <c r="J47" s="14">
        <v>0</v>
      </c>
      <c r="K47" s="45">
        <v>200.1</v>
      </c>
      <c r="L47" s="437">
        <v>6908.4</v>
      </c>
      <c r="M47" s="459">
        <f t="shared" si="4"/>
        <v>12.174743627926977</v>
      </c>
    </row>
    <row r="48" spans="1:13" x14ac:dyDescent="0.3">
      <c r="A48" s="34" t="s">
        <v>232</v>
      </c>
      <c r="B48" s="14">
        <v>0</v>
      </c>
      <c r="C48" s="14">
        <v>0</v>
      </c>
      <c r="D48" s="14">
        <v>0</v>
      </c>
      <c r="E48" s="14">
        <v>0</v>
      </c>
      <c r="F48" s="143">
        <v>347.6</v>
      </c>
      <c r="G48" s="14">
        <v>0</v>
      </c>
      <c r="H48" s="14">
        <v>0</v>
      </c>
      <c r="I48" s="14">
        <v>2076.5</v>
      </c>
      <c r="J48" s="14">
        <v>416.2</v>
      </c>
      <c r="K48" s="45">
        <v>89.1</v>
      </c>
      <c r="L48" s="437">
        <v>2929.4</v>
      </c>
      <c r="M48" s="459">
        <f t="shared" si="4"/>
        <v>5.1625114329872748</v>
      </c>
    </row>
    <row r="49" spans="1:13" ht="14.4" thickBot="1" x14ac:dyDescent="0.35">
      <c r="A49" s="40" t="s">
        <v>233</v>
      </c>
      <c r="B49" s="14">
        <v>0</v>
      </c>
      <c r="C49" s="14">
        <v>0</v>
      </c>
      <c r="D49" s="14">
        <v>0</v>
      </c>
      <c r="E49" s="14">
        <v>0</v>
      </c>
      <c r="F49" s="14">
        <v>0.4</v>
      </c>
      <c r="G49" s="14">
        <v>0</v>
      </c>
      <c r="H49" s="14">
        <v>0</v>
      </c>
      <c r="I49" s="126">
        <v>0.7</v>
      </c>
      <c r="J49" s="126">
        <v>7.8</v>
      </c>
      <c r="K49" s="127">
        <v>24.4</v>
      </c>
      <c r="L49" s="437">
        <v>33.299999999999997</v>
      </c>
      <c r="M49" s="460">
        <f t="shared" si="4"/>
        <v>5.8684928899595895E-2</v>
      </c>
    </row>
    <row r="50" spans="1:13" ht="14.4" thickBot="1" x14ac:dyDescent="0.35">
      <c r="A50" s="421" t="s">
        <v>1</v>
      </c>
      <c r="B50" s="63">
        <v>1419</v>
      </c>
      <c r="C50" s="63">
        <v>98.6</v>
      </c>
      <c r="D50" s="63">
        <v>20.6</v>
      </c>
      <c r="E50" s="63">
        <v>1990.8</v>
      </c>
      <c r="F50" s="63">
        <v>746.2</v>
      </c>
      <c r="G50" s="63">
        <v>31043.4</v>
      </c>
      <c r="H50" s="63">
        <v>17136.900000000001</v>
      </c>
      <c r="I50" s="63">
        <v>2202.1999999999998</v>
      </c>
      <c r="J50" s="63">
        <v>424</v>
      </c>
      <c r="K50" s="499">
        <v>1662</v>
      </c>
      <c r="L50" s="58">
        <v>56743.7</v>
      </c>
      <c r="M50" s="503">
        <v>100</v>
      </c>
    </row>
    <row r="51" spans="1:13" x14ac:dyDescent="0.3">
      <c r="A51" s="427" t="s">
        <v>283</v>
      </c>
      <c r="B51" s="428">
        <f>B50*100/$L50</f>
        <v>2.5007181413971948</v>
      </c>
      <c r="C51" s="428">
        <f t="shared" ref="C51:K51" si="5">C50*100/$L50</f>
        <v>0.17376378346847315</v>
      </c>
      <c r="D51" s="428">
        <f t="shared" si="5"/>
        <v>3.6303589649599871E-2</v>
      </c>
      <c r="E51" s="428">
        <f t="shared" si="5"/>
        <v>3.508407100700166</v>
      </c>
      <c r="F51" s="428">
        <f t="shared" si="5"/>
        <v>1.3150358542005545</v>
      </c>
      <c r="G51" s="428">
        <f t="shared" si="5"/>
        <v>54.708099753805271</v>
      </c>
      <c r="H51" s="428">
        <f t="shared" si="5"/>
        <v>30.200533275059616</v>
      </c>
      <c r="I51" s="428">
        <f t="shared" si="5"/>
        <v>3.8809594721528553</v>
      </c>
      <c r="J51" s="428">
        <f t="shared" si="5"/>
        <v>0.74721951511797791</v>
      </c>
      <c r="K51" s="428">
        <f t="shared" si="5"/>
        <v>2.9289595144483003</v>
      </c>
      <c r="L51" s="434">
        <v>100</v>
      </c>
      <c r="M51" s="492"/>
    </row>
    <row r="52" spans="1:13" x14ac:dyDescent="0.3">
      <c r="A52" s="15" t="s">
        <v>284</v>
      </c>
      <c r="B52" s="11"/>
      <c r="C52" s="423" t="s">
        <v>535</v>
      </c>
    </row>
    <row r="53" spans="1:13" ht="14.4" thickBot="1" x14ac:dyDescent="0.35">
      <c r="G53" s="17"/>
      <c r="H53" s="17"/>
      <c r="I53" s="17"/>
      <c r="J53" s="17"/>
      <c r="K53" s="17"/>
      <c r="L53" s="17"/>
    </row>
    <row r="54" spans="1:13" ht="14.4" thickBot="1" x14ac:dyDescent="0.35">
      <c r="A54" s="782" t="s">
        <v>246</v>
      </c>
      <c r="B54" s="783"/>
      <c r="C54" s="783"/>
      <c r="D54" s="783"/>
      <c r="E54" s="783"/>
      <c r="F54" s="783"/>
      <c r="G54" s="784"/>
      <c r="H54" s="18"/>
      <c r="I54" s="18"/>
      <c r="J54" s="18"/>
      <c r="K54" s="18"/>
      <c r="L54" s="18"/>
    </row>
    <row r="55" spans="1:13" ht="24.6" thickBot="1" x14ac:dyDescent="0.35">
      <c r="A55" s="142" t="s">
        <v>15</v>
      </c>
      <c r="B55" s="66" t="s">
        <v>234</v>
      </c>
      <c r="C55" s="66" t="s">
        <v>99</v>
      </c>
      <c r="D55" s="66" t="s">
        <v>235</v>
      </c>
      <c r="E55" s="67" t="s">
        <v>236</v>
      </c>
      <c r="F55" s="114" t="s">
        <v>1</v>
      </c>
      <c r="G55" s="417" t="s">
        <v>283</v>
      </c>
    </row>
    <row r="56" spans="1:13" x14ac:dyDescent="0.3">
      <c r="A56" s="31" t="s">
        <v>219</v>
      </c>
      <c r="B56" s="13">
        <v>0</v>
      </c>
      <c r="C56" s="13">
        <v>0</v>
      </c>
      <c r="D56" s="13">
        <v>0</v>
      </c>
      <c r="E56" s="43">
        <v>0</v>
      </c>
      <c r="F56" s="61">
        <v>0</v>
      </c>
      <c r="G56" s="471">
        <f>F56*100/F$71</f>
        <v>0</v>
      </c>
    </row>
    <row r="57" spans="1:13" x14ac:dyDescent="0.3">
      <c r="A57" s="34" t="s">
        <v>220</v>
      </c>
      <c r="B57" s="14">
        <v>0</v>
      </c>
      <c r="C57" s="14">
        <v>0</v>
      </c>
      <c r="D57" s="14">
        <v>0</v>
      </c>
      <c r="E57" s="45">
        <v>0</v>
      </c>
      <c r="F57" s="61">
        <v>0</v>
      </c>
      <c r="G57" s="472">
        <f t="shared" ref="G57:G70" si="6">F57*100/F$71</f>
        <v>0</v>
      </c>
    </row>
    <row r="58" spans="1:13" x14ac:dyDescent="0.3">
      <c r="A58" s="34" t="s">
        <v>221</v>
      </c>
      <c r="B58" s="14">
        <v>0</v>
      </c>
      <c r="C58" s="14">
        <v>0</v>
      </c>
      <c r="D58" s="14">
        <v>0</v>
      </c>
      <c r="E58" s="45">
        <v>0</v>
      </c>
      <c r="F58" s="61">
        <v>0</v>
      </c>
      <c r="G58" s="472">
        <f t="shared" si="6"/>
        <v>0</v>
      </c>
    </row>
    <row r="59" spans="1:13" x14ac:dyDescent="0.3">
      <c r="A59" s="34" t="s">
        <v>222</v>
      </c>
      <c r="B59" s="14">
        <v>0</v>
      </c>
      <c r="C59" s="14">
        <v>0</v>
      </c>
      <c r="D59" s="14">
        <v>0</v>
      </c>
      <c r="E59" s="45">
        <v>0</v>
      </c>
      <c r="F59" s="61">
        <v>0</v>
      </c>
      <c r="G59" s="472">
        <f t="shared" si="6"/>
        <v>0</v>
      </c>
    </row>
    <row r="60" spans="1:13" x14ac:dyDescent="0.3">
      <c r="A60" s="34" t="s">
        <v>223</v>
      </c>
      <c r="B60" s="14">
        <v>0</v>
      </c>
      <c r="C60" s="14">
        <v>161</v>
      </c>
      <c r="D60" s="14">
        <v>0</v>
      </c>
      <c r="E60" s="45">
        <v>0</v>
      </c>
      <c r="F60" s="61">
        <v>161</v>
      </c>
      <c r="G60" s="459">
        <f t="shared" si="6"/>
        <v>0.25656307467738387</v>
      </c>
    </row>
    <row r="61" spans="1:13" x14ac:dyDescent="0.3">
      <c r="A61" s="34" t="s">
        <v>224</v>
      </c>
      <c r="B61" s="14">
        <v>0</v>
      </c>
      <c r="C61" s="14">
        <v>1590.3</v>
      </c>
      <c r="D61" s="14">
        <v>1116.8</v>
      </c>
      <c r="E61" s="45">
        <v>568.70000000000005</v>
      </c>
      <c r="F61" s="61">
        <v>3275.8</v>
      </c>
      <c r="G61" s="502">
        <f t="shared" si="6"/>
        <v>5.2201821119762366</v>
      </c>
    </row>
    <row r="62" spans="1:13" x14ac:dyDescent="0.3">
      <c r="A62" s="34" t="s">
        <v>225</v>
      </c>
      <c r="B62" s="14">
        <v>0</v>
      </c>
      <c r="C62" s="14">
        <v>0</v>
      </c>
      <c r="D62" s="14">
        <v>0</v>
      </c>
      <c r="E62" s="45">
        <v>0</v>
      </c>
      <c r="F62" s="61">
        <v>0</v>
      </c>
      <c r="G62" s="472">
        <f t="shared" si="6"/>
        <v>0</v>
      </c>
    </row>
    <row r="63" spans="1:13" x14ac:dyDescent="0.3">
      <c r="A63" s="34" t="s">
        <v>226</v>
      </c>
      <c r="B63" s="14">
        <v>0</v>
      </c>
      <c r="C63" s="14">
        <v>653.4</v>
      </c>
      <c r="D63" s="14">
        <v>1317</v>
      </c>
      <c r="E63" s="45">
        <v>180.5</v>
      </c>
      <c r="F63" s="61">
        <v>2150.9</v>
      </c>
      <c r="G63" s="459">
        <f t="shared" si="6"/>
        <v>3.4275870641216462</v>
      </c>
    </row>
    <row r="64" spans="1:13" x14ac:dyDescent="0.3">
      <c r="A64" s="34" t="s">
        <v>227</v>
      </c>
      <c r="B64" s="14">
        <v>0</v>
      </c>
      <c r="C64" s="14">
        <v>820.5</v>
      </c>
      <c r="D64" s="14">
        <v>9372.2999999999993</v>
      </c>
      <c r="E64" s="45">
        <v>0</v>
      </c>
      <c r="F64" s="61">
        <v>10192.799999999999</v>
      </c>
      <c r="G64" s="459">
        <f t="shared" si="6"/>
        <v>16.242832966283466</v>
      </c>
    </row>
    <row r="65" spans="1:7" x14ac:dyDescent="0.3">
      <c r="A65" s="34" t="s">
        <v>228</v>
      </c>
      <c r="B65" s="14">
        <v>0</v>
      </c>
      <c r="C65" s="14">
        <v>11908.8</v>
      </c>
      <c r="D65" s="14">
        <v>20437.599999999999</v>
      </c>
      <c r="E65" s="45">
        <v>1.9</v>
      </c>
      <c r="F65" s="61">
        <v>32348.3</v>
      </c>
      <c r="G65" s="459">
        <f t="shared" si="6"/>
        <v>51.548939804884583</v>
      </c>
    </row>
    <row r="66" spans="1:7" x14ac:dyDescent="0.3">
      <c r="A66" s="34" t="s">
        <v>229</v>
      </c>
      <c r="B66" s="14">
        <v>12.5</v>
      </c>
      <c r="C66" s="14">
        <v>1555</v>
      </c>
      <c r="D66" s="14">
        <v>6532.1</v>
      </c>
      <c r="E66" s="45">
        <v>2273.5</v>
      </c>
      <c r="F66" s="61">
        <v>10373.1</v>
      </c>
      <c r="G66" s="502">
        <f t="shared" si="6"/>
        <v>16.530151738732737</v>
      </c>
    </row>
    <row r="67" spans="1:7" x14ac:dyDescent="0.3">
      <c r="A67" s="34" t="s">
        <v>230</v>
      </c>
      <c r="B67" s="14">
        <v>0</v>
      </c>
      <c r="C67" s="14">
        <v>0</v>
      </c>
      <c r="D67" s="14">
        <v>0</v>
      </c>
      <c r="E67" s="45">
        <v>0</v>
      </c>
      <c r="F67" s="61">
        <v>0</v>
      </c>
      <c r="G67" s="472">
        <f t="shared" si="6"/>
        <v>0</v>
      </c>
    </row>
    <row r="68" spans="1:7" x14ac:dyDescent="0.3">
      <c r="A68" s="34" t="s">
        <v>231</v>
      </c>
      <c r="B68" s="14">
        <v>6.5</v>
      </c>
      <c r="C68" s="14">
        <v>1934</v>
      </c>
      <c r="D68" s="14">
        <v>2301.1</v>
      </c>
      <c r="E68" s="45">
        <v>9.1</v>
      </c>
      <c r="F68" s="61">
        <v>4250.7</v>
      </c>
      <c r="G68" s="502">
        <f t="shared" si="6"/>
        <v>6.7737432393239487</v>
      </c>
    </row>
    <row r="69" spans="1:7" x14ac:dyDescent="0.3">
      <c r="A69" s="34" t="s">
        <v>232</v>
      </c>
      <c r="B69" s="14">
        <v>0</v>
      </c>
      <c r="C69" s="14">
        <v>0</v>
      </c>
      <c r="D69" s="14">
        <v>0</v>
      </c>
      <c r="E69" s="45">
        <v>0</v>
      </c>
      <c r="F69" s="61">
        <v>0</v>
      </c>
      <c r="G69" s="472">
        <f t="shared" si="6"/>
        <v>0</v>
      </c>
    </row>
    <row r="70" spans="1:7" ht="14.4" thickBot="1" x14ac:dyDescent="0.35">
      <c r="A70" s="40" t="s">
        <v>233</v>
      </c>
      <c r="B70" s="48">
        <v>0</v>
      </c>
      <c r="C70" s="48">
        <v>0</v>
      </c>
      <c r="D70" s="48">
        <v>0</v>
      </c>
      <c r="E70" s="127">
        <v>0</v>
      </c>
      <c r="F70" s="61">
        <v>0</v>
      </c>
      <c r="G70" s="500">
        <f t="shared" si="6"/>
        <v>0</v>
      </c>
    </row>
    <row r="71" spans="1:7" ht="14.4" thickBot="1" x14ac:dyDescent="0.35">
      <c r="A71" s="421" t="s">
        <v>1</v>
      </c>
      <c r="B71" s="63">
        <v>19</v>
      </c>
      <c r="C71" s="63">
        <v>18623</v>
      </c>
      <c r="D71" s="63">
        <v>41076.9</v>
      </c>
      <c r="E71" s="499">
        <v>3033.7</v>
      </c>
      <c r="F71" s="58">
        <v>62752.6</v>
      </c>
      <c r="G71" s="503">
        <v>100</v>
      </c>
    </row>
    <row r="72" spans="1:7" x14ac:dyDescent="0.3">
      <c r="A72" s="427" t="s">
        <v>283</v>
      </c>
      <c r="B72" s="428">
        <f>B71*100/$F71</f>
        <v>3.0277629930871391E-2</v>
      </c>
      <c r="C72" s="428">
        <f t="shared" ref="C72:E72" si="7">C71*100/$F71</f>
        <v>29.676858010664102</v>
      </c>
      <c r="D72" s="428">
        <f t="shared" si="7"/>
        <v>65.4584829951269</v>
      </c>
      <c r="E72" s="428">
        <f t="shared" si="7"/>
        <v>4.8343813642781335</v>
      </c>
      <c r="F72" s="434">
        <v>100</v>
      </c>
      <c r="G72" s="418"/>
    </row>
    <row r="73" spans="1:7" x14ac:dyDescent="0.3">
      <c r="A73" s="15" t="s">
        <v>284</v>
      </c>
      <c r="B73" s="11"/>
    </row>
    <row r="74" spans="1:7" ht="14.4" thickBot="1" x14ac:dyDescent="0.35"/>
    <row r="75" spans="1:7" ht="26.25" customHeight="1" thickBot="1" x14ac:dyDescent="0.35">
      <c r="A75" s="792" t="s">
        <v>247</v>
      </c>
      <c r="B75" s="793"/>
      <c r="C75" s="794"/>
    </row>
    <row r="76" spans="1:7" ht="14.4" thickBot="1" x14ac:dyDescent="0.35">
      <c r="A76" s="782" t="s">
        <v>31</v>
      </c>
      <c r="B76" s="783"/>
      <c r="C76" s="133" t="s">
        <v>240</v>
      </c>
    </row>
    <row r="77" spans="1:7" x14ac:dyDescent="0.3">
      <c r="A77" s="824" t="s">
        <v>65</v>
      </c>
      <c r="B77" s="825"/>
      <c r="C77" s="145">
        <v>1419</v>
      </c>
    </row>
    <row r="78" spans="1:7" x14ac:dyDescent="0.3">
      <c r="A78" s="821" t="s">
        <v>536</v>
      </c>
      <c r="B78" s="810"/>
      <c r="C78" s="130">
        <v>98.6</v>
      </c>
    </row>
    <row r="79" spans="1:7" x14ac:dyDescent="0.3">
      <c r="A79" s="821" t="s">
        <v>537</v>
      </c>
      <c r="B79" s="810"/>
      <c r="C79" s="130">
        <v>20.6</v>
      </c>
    </row>
    <row r="80" spans="1:7" x14ac:dyDescent="0.3">
      <c r="A80" s="821" t="s">
        <v>238</v>
      </c>
      <c r="B80" s="810"/>
      <c r="C80" s="130">
        <v>1990.8</v>
      </c>
    </row>
    <row r="81" spans="1:3" x14ac:dyDescent="0.3">
      <c r="A81" s="821" t="s">
        <v>234</v>
      </c>
      <c r="B81" s="810"/>
      <c r="C81" s="130">
        <v>765.2</v>
      </c>
    </row>
    <row r="82" spans="1:3" x14ac:dyDescent="0.3">
      <c r="A82" s="821" t="s">
        <v>99</v>
      </c>
      <c r="B82" s="810"/>
      <c r="C82" s="130">
        <v>49666.400000000001</v>
      </c>
    </row>
    <row r="83" spans="1:3" x14ac:dyDescent="0.3">
      <c r="A83" s="821" t="s">
        <v>235</v>
      </c>
      <c r="B83" s="810"/>
      <c r="C83" s="130">
        <v>58213.8</v>
      </c>
    </row>
    <row r="84" spans="1:3" x14ac:dyDescent="0.3">
      <c r="A84" s="821" t="s">
        <v>239</v>
      </c>
      <c r="B84" s="810"/>
      <c r="C84" s="130">
        <v>2202.1999999999998</v>
      </c>
    </row>
    <row r="85" spans="1:3" x14ac:dyDescent="0.3">
      <c r="A85" s="821" t="s">
        <v>241</v>
      </c>
      <c r="B85" s="810"/>
      <c r="C85" s="130">
        <v>424</v>
      </c>
    </row>
    <row r="86" spans="1:3" ht="14.4" thickBot="1" x14ac:dyDescent="0.35">
      <c r="A86" s="822" t="s">
        <v>236</v>
      </c>
      <c r="B86" s="823"/>
      <c r="C86" s="131">
        <v>4695.7</v>
      </c>
    </row>
    <row r="87" spans="1:3" ht="14.4" thickBot="1" x14ac:dyDescent="0.35">
      <c r="A87" s="813" t="s">
        <v>237</v>
      </c>
      <c r="B87" s="814"/>
      <c r="C87" s="58">
        <f>SUM(C77:C86)</f>
        <v>119496.29999999999</v>
      </c>
    </row>
    <row r="88" spans="1:3" x14ac:dyDescent="0.3">
      <c r="A88" s="15" t="s">
        <v>284</v>
      </c>
      <c r="B88" s="11"/>
      <c r="C88" s="423" t="s">
        <v>535</v>
      </c>
    </row>
  </sheetData>
  <mergeCells count="18">
    <mergeCell ref="A2:D2"/>
    <mergeCell ref="J2:M2"/>
    <mergeCell ref="E2:H2"/>
    <mergeCell ref="A82:B82"/>
    <mergeCell ref="A75:C75"/>
    <mergeCell ref="A76:B76"/>
    <mergeCell ref="A77:B77"/>
    <mergeCell ref="A78:B78"/>
    <mergeCell ref="A79:B79"/>
    <mergeCell ref="A80:B80"/>
    <mergeCell ref="A81:B81"/>
    <mergeCell ref="A33:M33"/>
    <mergeCell ref="A54:G54"/>
    <mergeCell ref="A83:B83"/>
    <mergeCell ref="A84:B84"/>
    <mergeCell ref="A85:B85"/>
    <mergeCell ref="A86:B86"/>
    <mergeCell ref="A87:B87"/>
  </mergeCells>
  <pageMargins left="0.75" right="0.75" top="1" bottom="1" header="0" footer="0"/>
  <pageSetup scale="6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5</vt:i4>
      </vt:variant>
    </vt:vector>
  </HeadingPairs>
  <TitlesOfParts>
    <vt:vector size="31" baseType="lpstr">
      <vt:lpstr>Resumen año</vt:lpstr>
      <vt:lpstr>Resumen región</vt:lpstr>
      <vt:lpstr>Resumen especie</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Hoja1</vt:lpstr>
      <vt:lpstr>'2002'!Área_de_impresión</vt:lpstr>
      <vt:lpstr>'2010'!Área_de_impresión</vt:lpstr>
      <vt:lpstr>'2011'!Área_de_impresión</vt:lpstr>
      <vt:lpstr>'Resumen año'!Área_de_impresión</vt:lpstr>
      <vt:lpstr>'Resumen especie'!Área_de_impresión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abenedetto</dc:creator>
  <cp:lastModifiedBy>Carlos Alberto</cp:lastModifiedBy>
  <cp:lastPrinted>2016-05-23T14:10:30Z</cp:lastPrinted>
  <dcterms:created xsi:type="dcterms:W3CDTF">2013-07-24T22:09:14Z</dcterms:created>
  <dcterms:modified xsi:type="dcterms:W3CDTF">2022-07-18T13:23:04Z</dcterms:modified>
</cp:coreProperties>
</file>