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675" tabRatio="872" activeTab="0"/>
  </bookViews>
  <sheets>
    <sheet name="resumen sup" sheetId="1" r:id="rId1"/>
    <sheet name="resumen monto" sheetId="2" r:id="rId2"/>
    <sheet name="fores" sheetId="3" r:id="rId3"/>
    <sheet name="adminis" sheetId="4" r:id="rId4"/>
    <sheet name="poda" sheetId="5" r:id="rId5"/>
    <sheet name="poda y raleo" sheetId="6" r:id="rId6"/>
    <sheet name="raleo" sheetId="7" r:id="rId7"/>
    <sheet name="duna" sheetId="8" r:id="rId8"/>
    <sheet name="fores 15%" sheetId="9" r:id="rId9"/>
    <sheet name="rec y fores" sheetId="10" r:id="rId10"/>
    <sheet name="cortinas" sheetId="11" r:id="rId11"/>
  </sheets>
  <definedNames>
    <definedName name="TABLE" localSheetId="10">'cortinas'!#REF!</definedName>
    <definedName name="TABLE" localSheetId="2">'fores'!$H$5:$H$5</definedName>
    <definedName name="TABLE" localSheetId="8">'fores 15%'!#REF!</definedName>
    <definedName name="TABLE" localSheetId="9">'rec y fores'!#REF!</definedName>
  </definedNames>
  <calcPr fullCalcOnLoad="1"/>
</workbook>
</file>

<file path=xl/sharedStrings.xml><?xml version="1.0" encoding="utf-8"?>
<sst xmlns="http://schemas.openxmlformats.org/spreadsheetml/2006/main" count="440" uniqueCount="52">
  <si>
    <t>AÑO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</si>
  <si>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</si>
  <si>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</si>
  <si>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</si>
  <si>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</si>
  <si>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</si>
  <si>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</si>
  <si>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</si>
  <si>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</si>
  <si>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</si>
  <si>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</si>
  <si>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</si>
  <si>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</si>
  <si>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</si>
  <si>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TOTAL</t>
  </si>
  <si>
    <t>FUENTE:</t>
  </si>
  <si>
    <t>NOTA:</t>
  </si>
  <si>
    <t>Incluye primera y segunda poda</t>
  </si>
  <si>
    <t>FORESTACION</t>
  </si>
  <si>
    <t>ADMINISTRACION</t>
  </si>
  <si>
    <t>PODA</t>
  </si>
  <si>
    <t>CONAF</t>
  </si>
  <si>
    <t>FORESTACION 15% RESTANTE</t>
  </si>
  <si>
    <t>REC. SUELOS Y FORESTACION</t>
  </si>
  <si>
    <t>SUPERFICIE POR REGION (ha)</t>
  </si>
  <si>
    <t>BONIFICACION POR FORESTACION</t>
  </si>
  <si>
    <t>MONTO POR REGION (US$)</t>
  </si>
  <si>
    <t>BONIFICACION POR PODA</t>
  </si>
  <si>
    <t>BONIFICACION POR ESTABILIZACION DE DUNAS Y FORESTACION</t>
  </si>
  <si>
    <t>BONIFICACION POR FORESTACION 15% RESTANTE DE PEQUEÑOS PROPIETARIOS FORESTALES</t>
  </si>
  <si>
    <t>BONIFICACION POR RECUPERACION DE SUELOS DEGRADADOS Y FORESTACION</t>
  </si>
  <si>
    <t>LONGITUD POR REGION (km)</t>
  </si>
  <si>
    <t>BONIFICACION POR ESTABLECIMIENTO DE CORTINAS CORTAVIENTOS</t>
  </si>
  <si>
    <t>CORTINAS CORTAVIENTOS</t>
  </si>
  <si>
    <t>(*) CORTINAS CORTAVIENTOS</t>
  </si>
  <si>
    <t>(*) Cortinas cortavientos expresados en km.</t>
  </si>
  <si>
    <t>SUPERFICIE TOTAL POR AÑO (ha)</t>
  </si>
  <si>
    <t>MONTO TOTAL POR AÑO (US$)</t>
  </si>
  <si>
    <t>El pago de Bonificación por Poda incluye 1era. y 2da. poda</t>
  </si>
  <si>
    <t>El pago de Bonificación por Administración es anual, por lo tanto es reiterativo para una misma Superficie</t>
  </si>
  <si>
    <t>BONIFICACION POR PODA Y RALEO</t>
  </si>
  <si>
    <t>PODA Y RALEO</t>
  </si>
  <si>
    <t>BONIFICACION POR RALEO</t>
  </si>
  <si>
    <t>RALEO</t>
  </si>
  <si>
    <t>1983*</t>
  </si>
  <si>
    <t>1983* Corresponde al año y anteriores</t>
  </si>
  <si>
    <t>ESTABILIZACION DE DUNAS</t>
  </si>
  <si>
    <t>XV</t>
  </si>
  <si>
    <t>XIV</t>
  </si>
  <si>
    <t>BONIFICACIONES FORESTALES D.L. 701/74</t>
  </si>
  <si>
    <t>El pago de Bonificación por Gastos de Administración es anual, por lo tanto es reiterativo para una misma Superficie.</t>
  </si>
  <si>
    <t>BONIFICACION POR GASTOS DE ADMINISTRACION</t>
  </si>
</sst>
</file>

<file path=xl/styles.xml><?xml version="1.0" encoding="utf-8"?>
<styleSheet xmlns="http://schemas.openxmlformats.org/spreadsheetml/2006/main">
  <numFmts count="6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.00&quot;Pts&quot;_);[Red]\(#,##0.00&quot;Pts&quot;\)"/>
    <numFmt numFmtId="209" formatCode="_ * #,##0_)&quot;Pts&quot;_ ;_ * \(#,##0\)&quot;Pts&quot;_ ;_ * &quot;-&quot;_)&quot;Pts&quot;_ ;_ @_ "/>
    <numFmt numFmtId="210" formatCode="_ * #,##0_)_P_t_s_ ;_ * \(#,##0\)_P_t_s_ ;_ * &quot;-&quot;_)_P_t_s_ ;_ @_ "/>
    <numFmt numFmtId="211" formatCode="_ * #,##0.00_)&quot;Pts&quot;_ ;_ * \(#,##0.00\)&quot;Pts&quot;_ ;_ * &quot;-&quot;??_)&quot;Pts&quot;_ ;_ @_ "/>
    <numFmt numFmtId="212" formatCode="_ * #,##0.00_)_P_t_s_ ;_ * \(#,##0.00\)_P_t_s_ ;_ * &quot;-&quot;??_)_P_t_s_ ;_ @_ "/>
    <numFmt numFmtId="213" formatCode="0.0"/>
    <numFmt numFmtId="214" formatCode="_ * #,##0.0_)_P_t_s_ ;_ * \(#,##0.0\)_P_t_s_ ;_ * &quot;-&quot;_)_P_t_s_ ;_ @_ "/>
    <numFmt numFmtId="215" formatCode="#,##0.0"/>
    <numFmt numFmtId="216" formatCode="0.000"/>
    <numFmt numFmtId="217" formatCode="_ * #,##0.0_)_P_t_s_ ;_ * \(#,##0.0\)_P_t_s_ ;_ * &quot;-&quot;??_)_P_t_s_ ;_ @_ "/>
    <numFmt numFmtId="218" formatCode="_ * #,##0_)_P_t_s_ ;_ * \(#,##0\)_P_t_s_ ;_ * &quot;-&quot;??_)_P_t_s_ ;_ @_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>
        <color indexed="1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>
        <color indexed="1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>
        <color indexed="18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medium"/>
    </border>
    <border>
      <left style="hair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215" fontId="5" fillId="0" borderId="10" xfId="0" applyNumberFormat="1" applyFont="1" applyBorder="1" applyAlignment="1">
      <alignment vertical="center"/>
    </xf>
    <xf numFmtId="215" fontId="5" fillId="0" borderId="11" xfId="0" applyNumberFormat="1" applyFont="1" applyBorder="1" applyAlignment="1">
      <alignment vertical="center"/>
    </xf>
    <xf numFmtId="213" fontId="5" fillId="0" borderId="11" xfId="0" applyNumberFormat="1" applyFont="1" applyBorder="1" applyAlignment="1">
      <alignment vertical="center"/>
    </xf>
    <xf numFmtId="215" fontId="5" fillId="0" borderId="12" xfId="0" applyNumberFormat="1" applyFont="1" applyBorder="1" applyAlignment="1">
      <alignment vertical="center"/>
    </xf>
    <xf numFmtId="215" fontId="8" fillId="0" borderId="10" xfId="0" applyNumberFormat="1" applyFont="1" applyBorder="1" applyAlignment="1">
      <alignment vertical="center"/>
    </xf>
    <xf numFmtId="215" fontId="5" fillId="0" borderId="13" xfId="0" applyNumberFormat="1" applyFont="1" applyBorder="1" applyAlignment="1">
      <alignment vertical="center"/>
    </xf>
    <xf numFmtId="215" fontId="0" fillId="0" borderId="11" xfId="0" applyNumberFormat="1" applyFont="1" applyBorder="1" applyAlignment="1">
      <alignment vertical="center"/>
    </xf>
    <xf numFmtId="215" fontId="5" fillId="0" borderId="14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15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215" fontId="5" fillId="0" borderId="15" xfId="0" applyNumberFormat="1" applyFont="1" applyBorder="1" applyAlignment="1">
      <alignment vertical="center"/>
    </xf>
    <xf numFmtId="215" fontId="5" fillId="0" borderId="16" xfId="0" applyNumberFormat="1" applyFont="1" applyBorder="1" applyAlignment="1">
      <alignment vertical="center"/>
    </xf>
    <xf numFmtId="215" fontId="5" fillId="0" borderId="17" xfId="0" applyNumberFormat="1" applyFont="1" applyBorder="1" applyAlignment="1">
      <alignment vertical="center"/>
    </xf>
    <xf numFmtId="215" fontId="5" fillId="0" borderId="18" xfId="0" applyNumberFormat="1" applyFont="1" applyBorder="1" applyAlignment="1">
      <alignment vertical="center"/>
    </xf>
    <xf numFmtId="215" fontId="5" fillId="0" borderId="19" xfId="0" applyNumberFormat="1" applyFont="1" applyBorder="1" applyAlignment="1">
      <alignment vertical="center"/>
    </xf>
    <xf numFmtId="215" fontId="5" fillId="0" borderId="20" xfId="0" applyNumberFormat="1" applyFont="1" applyBorder="1" applyAlignment="1">
      <alignment vertical="center"/>
    </xf>
    <xf numFmtId="215" fontId="5" fillId="0" borderId="21" xfId="0" applyNumberFormat="1" applyFont="1" applyBorder="1" applyAlignment="1">
      <alignment vertical="center"/>
    </xf>
    <xf numFmtId="215" fontId="5" fillId="0" borderId="22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15" fontId="5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6" fillId="0" borderId="0" xfId="0" applyFont="1" applyAlignment="1">
      <alignment horizontal="left"/>
    </xf>
    <xf numFmtId="215" fontId="0" fillId="0" borderId="15" xfId="0" applyNumberFormat="1" applyFont="1" applyBorder="1" applyAlignment="1">
      <alignment vertical="center"/>
    </xf>
    <xf numFmtId="215" fontId="0" fillId="0" borderId="17" xfId="0" applyNumberFormat="1" applyFont="1" applyBorder="1" applyAlignment="1">
      <alignment vertical="center"/>
    </xf>
    <xf numFmtId="215" fontId="0" fillId="0" borderId="25" xfId="0" applyNumberFormat="1" applyFont="1" applyBorder="1" applyAlignment="1">
      <alignment vertical="center"/>
    </xf>
    <xf numFmtId="215" fontId="0" fillId="0" borderId="26" xfId="0" applyNumberFormat="1" applyFont="1" applyBorder="1" applyAlignment="1">
      <alignment vertical="center"/>
    </xf>
    <xf numFmtId="215" fontId="8" fillId="0" borderId="26" xfId="0" applyNumberFormat="1" applyFont="1" applyBorder="1" applyAlignment="1">
      <alignment vertical="center"/>
    </xf>
    <xf numFmtId="215" fontId="0" fillId="0" borderId="19" xfId="0" applyNumberFormat="1" applyFont="1" applyBorder="1" applyAlignment="1">
      <alignment vertical="center"/>
    </xf>
    <xf numFmtId="215" fontId="0" fillId="0" borderId="20" xfId="0" applyNumberFormat="1" applyFont="1" applyBorder="1" applyAlignment="1">
      <alignment vertical="center"/>
    </xf>
    <xf numFmtId="215" fontId="8" fillId="0" borderId="2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15" fontId="5" fillId="0" borderId="27" xfId="0" applyNumberFormat="1" applyFont="1" applyBorder="1" applyAlignment="1">
      <alignment vertical="center"/>
    </xf>
    <xf numFmtId="215" fontId="5" fillId="0" borderId="28" xfId="0" applyNumberFormat="1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215" fontId="4" fillId="0" borderId="32" xfId="0" applyNumberFormat="1" applyFont="1" applyBorder="1" applyAlignment="1">
      <alignment vertical="center"/>
    </xf>
    <xf numFmtId="215" fontId="4" fillId="0" borderId="33" xfId="0" applyNumberFormat="1" applyFont="1" applyBorder="1" applyAlignment="1">
      <alignment vertical="center"/>
    </xf>
    <xf numFmtId="215" fontId="4" fillId="0" borderId="31" xfId="0" applyNumberFormat="1" applyFont="1" applyBorder="1" applyAlignment="1">
      <alignment vertical="center"/>
    </xf>
    <xf numFmtId="215" fontId="5" fillId="0" borderId="30" xfId="0" applyNumberFormat="1" applyFont="1" applyBorder="1" applyAlignment="1">
      <alignment vertical="center"/>
    </xf>
    <xf numFmtId="215" fontId="4" fillId="0" borderId="34" xfId="0" applyNumberFormat="1" applyFont="1" applyBorder="1" applyAlignment="1">
      <alignment vertical="center"/>
    </xf>
    <xf numFmtId="215" fontId="4" fillId="0" borderId="35" xfId="0" applyNumberFormat="1" applyFont="1" applyBorder="1" applyAlignment="1">
      <alignment vertical="center"/>
    </xf>
    <xf numFmtId="215" fontId="5" fillId="0" borderId="36" xfId="0" applyNumberFormat="1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215" fontId="4" fillId="0" borderId="38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215" fontId="1" fillId="0" borderId="32" xfId="0" applyNumberFormat="1" applyFont="1" applyBorder="1" applyAlignment="1">
      <alignment vertical="center"/>
    </xf>
    <xf numFmtId="215" fontId="1" fillId="0" borderId="39" xfId="0" applyNumberFormat="1" applyFont="1" applyBorder="1" applyAlignment="1">
      <alignment vertical="center"/>
    </xf>
    <xf numFmtId="215" fontId="0" fillId="0" borderId="27" xfId="0" applyNumberFormat="1" applyFont="1" applyFill="1" applyBorder="1" applyAlignment="1">
      <alignment horizontal="right" vertical="center"/>
    </xf>
    <xf numFmtId="215" fontId="0" fillId="0" borderId="28" xfId="0" applyNumberFormat="1" applyFont="1" applyFill="1" applyBorder="1" applyAlignment="1">
      <alignment horizontal="right" vertical="center"/>
    </xf>
    <xf numFmtId="215" fontId="1" fillId="0" borderId="31" xfId="0" applyNumberFormat="1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4" xfId="0" applyFont="1" applyFill="1" applyBorder="1" applyAlignment="1">
      <alignment horizontal="right" vertical="center" wrapText="1"/>
    </xf>
    <xf numFmtId="0" fontId="1" fillId="0" borderId="39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4" fillId="0" borderId="34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215" fontId="47" fillId="0" borderId="20" xfId="0" applyNumberFormat="1" applyFont="1" applyBorder="1" applyAlignment="1">
      <alignment vertical="center"/>
    </xf>
    <xf numFmtId="215" fontId="47" fillId="0" borderId="10" xfId="0" applyNumberFormat="1" applyFont="1" applyBorder="1" applyAlignment="1">
      <alignment vertical="center"/>
    </xf>
    <xf numFmtId="215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215" fontId="0" fillId="0" borderId="16" xfId="0" applyNumberFormat="1" applyFont="1" applyBorder="1" applyAlignment="1">
      <alignment vertical="center"/>
    </xf>
    <xf numFmtId="215" fontId="47" fillId="0" borderId="26" xfId="0" applyNumberFormat="1" applyFont="1" applyBorder="1" applyAlignment="1">
      <alignment vertical="center"/>
    </xf>
    <xf numFmtId="215" fontId="47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2" fillId="0" borderId="0" xfId="0" applyFont="1" applyAlignment="1" quotePrefix="1">
      <alignment horizontal="center"/>
    </xf>
    <xf numFmtId="0" fontId="13" fillId="0" borderId="0" xfId="0" applyFont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9.57421875" style="27" customWidth="1"/>
    <col min="2" max="2" width="14.421875" style="17" customWidth="1"/>
    <col min="3" max="3" width="17.7109375" style="17" customWidth="1"/>
    <col min="4" max="4" width="11.00390625" style="17" customWidth="1"/>
    <col min="5" max="5" width="11.28125" style="17" customWidth="1"/>
    <col min="6" max="6" width="9.8515625" style="17" customWidth="1"/>
    <col min="7" max="7" width="16.421875" style="17" bestFit="1" customWidth="1"/>
    <col min="8" max="8" width="18.421875" style="17" bestFit="1" customWidth="1"/>
    <col min="9" max="9" width="15.140625" style="17" bestFit="1" customWidth="1"/>
    <col min="10" max="10" width="15.57421875" style="17" bestFit="1" customWidth="1"/>
    <col min="11" max="11" width="12.140625" style="17" customWidth="1"/>
    <col min="12" max="16384" width="11.421875" style="17" customWidth="1"/>
  </cols>
  <sheetData>
    <row r="1" spans="1:10" ht="15.75">
      <c r="A1" s="100" t="s">
        <v>49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 customHeight="1">
      <c r="A2" s="101" t="s">
        <v>36</v>
      </c>
      <c r="B2" s="101"/>
      <c r="C2" s="101"/>
      <c r="D2" s="101"/>
      <c r="E2" s="101"/>
      <c r="F2" s="101"/>
      <c r="G2" s="101"/>
      <c r="H2" s="101"/>
      <c r="I2" s="101"/>
      <c r="J2" s="101"/>
    </row>
    <row r="3" ht="8.25" customHeight="1" thickBot="1"/>
    <row r="4" spans="1:10" s="68" customFormat="1" ht="33" customHeight="1" thickBot="1">
      <c r="A4" s="78" t="s">
        <v>0</v>
      </c>
      <c r="B4" s="79" t="s">
        <v>18</v>
      </c>
      <c r="C4" s="80" t="s">
        <v>19</v>
      </c>
      <c r="D4" s="80" t="s">
        <v>20</v>
      </c>
      <c r="E4" s="80" t="s">
        <v>41</v>
      </c>
      <c r="F4" s="80" t="s">
        <v>43</v>
      </c>
      <c r="G4" s="80" t="s">
        <v>46</v>
      </c>
      <c r="H4" s="80" t="s">
        <v>22</v>
      </c>
      <c r="I4" s="80" t="s">
        <v>23</v>
      </c>
      <c r="J4" s="81" t="s">
        <v>34</v>
      </c>
    </row>
    <row r="5" spans="1:10" s="18" customFormat="1" ht="13.5" customHeight="1">
      <c r="A5" s="69">
        <v>1976</v>
      </c>
      <c r="B5" s="41">
        <f>fores!Q5</f>
        <v>4544.8</v>
      </c>
      <c r="C5" s="15"/>
      <c r="D5" s="15"/>
      <c r="E5" s="15"/>
      <c r="F5" s="15"/>
      <c r="G5" s="15"/>
      <c r="H5" s="15"/>
      <c r="I5" s="15"/>
      <c r="J5" s="43"/>
    </row>
    <row r="6" spans="1:10" s="18" customFormat="1" ht="13.5" customHeight="1">
      <c r="A6" s="70">
        <v>1977</v>
      </c>
      <c r="B6" s="41">
        <f>fores!Q6</f>
        <v>47174.6</v>
      </c>
      <c r="C6" s="19"/>
      <c r="D6" s="19"/>
      <c r="E6" s="19"/>
      <c r="F6" s="19"/>
      <c r="G6" s="19"/>
      <c r="H6" s="19"/>
      <c r="I6" s="19"/>
      <c r="J6" s="44"/>
    </row>
    <row r="7" spans="1:10" s="18" customFormat="1" ht="13.5" customHeight="1">
      <c r="A7" s="70">
        <v>1978</v>
      </c>
      <c r="B7" s="41">
        <f>fores!Q7</f>
        <v>33656.40000000001</v>
      </c>
      <c r="C7" s="19">
        <f>adminis!O5</f>
        <v>27603.3</v>
      </c>
      <c r="D7" s="19"/>
      <c r="E7" s="19"/>
      <c r="F7" s="19"/>
      <c r="G7" s="19"/>
      <c r="H7" s="19"/>
      <c r="I7" s="19"/>
      <c r="J7" s="44"/>
    </row>
    <row r="8" spans="1:10" s="18" customFormat="1" ht="13.5" customHeight="1">
      <c r="A8" s="70">
        <v>1979</v>
      </c>
      <c r="B8" s="41">
        <f>fores!Q8</f>
        <v>38310.200000000004</v>
      </c>
      <c r="C8" s="19">
        <f>adminis!O6</f>
        <v>40308.6</v>
      </c>
      <c r="D8" s="19"/>
      <c r="E8" s="19"/>
      <c r="F8" s="19"/>
      <c r="G8" s="19"/>
      <c r="H8" s="19"/>
      <c r="I8" s="19"/>
      <c r="J8" s="44"/>
    </row>
    <row r="9" spans="1:10" s="18" customFormat="1" ht="13.5" customHeight="1">
      <c r="A9" s="70">
        <v>1980</v>
      </c>
      <c r="B9" s="41">
        <f>fores!Q9</f>
        <v>45619.899999999994</v>
      </c>
      <c r="C9" s="19">
        <f>adminis!O7</f>
        <v>62754.200000000004</v>
      </c>
      <c r="D9" s="19"/>
      <c r="E9" s="19"/>
      <c r="F9" s="19"/>
      <c r="G9" s="19"/>
      <c r="H9" s="19"/>
      <c r="I9" s="19"/>
      <c r="J9" s="44"/>
    </row>
    <row r="10" spans="1:10" s="18" customFormat="1" ht="13.5" customHeight="1">
      <c r="A10" s="70">
        <v>1981</v>
      </c>
      <c r="B10" s="41">
        <f>fores!Q10</f>
        <v>43195.200000000004</v>
      </c>
      <c r="C10" s="19">
        <f>adminis!O8</f>
        <v>86956.8</v>
      </c>
      <c r="D10" s="19"/>
      <c r="E10" s="19"/>
      <c r="F10" s="19"/>
      <c r="G10" s="19"/>
      <c r="H10" s="19"/>
      <c r="I10" s="19"/>
      <c r="J10" s="44"/>
    </row>
    <row r="11" spans="1:10" s="18" customFormat="1" ht="13.5" customHeight="1">
      <c r="A11" s="70">
        <v>1982</v>
      </c>
      <c r="B11" s="41">
        <f>fores!Q11</f>
        <v>60836.2</v>
      </c>
      <c r="C11" s="19">
        <f>adminis!O9</f>
        <v>150842</v>
      </c>
      <c r="D11" s="19"/>
      <c r="E11" s="19"/>
      <c r="F11" s="19"/>
      <c r="G11" s="19"/>
      <c r="H11" s="19"/>
      <c r="I11" s="19"/>
      <c r="J11" s="44"/>
    </row>
    <row r="12" spans="1:10" s="18" customFormat="1" ht="13.5" customHeight="1">
      <c r="A12" s="70">
        <v>1983</v>
      </c>
      <c r="B12" s="41">
        <f>fores!Q12</f>
        <v>62622.69999999999</v>
      </c>
      <c r="C12" s="19">
        <f>adminis!O10</f>
        <v>201024.1</v>
      </c>
      <c r="D12" s="19">
        <f>poda!Q5</f>
        <v>3072.9</v>
      </c>
      <c r="E12" s="19"/>
      <c r="F12" s="19"/>
      <c r="G12" s="19">
        <f>duna!Q5</f>
        <v>2863.9</v>
      </c>
      <c r="H12" s="19"/>
      <c r="I12" s="19"/>
      <c r="J12" s="44"/>
    </row>
    <row r="13" spans="1:10" s="18" customFormat="1" ht="13.5" customHeight="1">
      <c r="A13" s="70">
        <v>1984</v>
      </c>
      <c r="B13" s="41">
        <f>fores!Q13</f>
        <v>37444.3</v>
      </c>
      <c r="C13" s="19">
        <f>adminis!O11</f>
        <v>229182.09999999998</v>
      </c>
      <c r="D13" s="19">
        <f>poda!Q6</f>
        <v>17237.999999999996</v>
      </c>
      <c r="E13" s="19"/>
      <c r="F13" s="19"/>
      <c r="G13" s="19">
        <f>duna!Q6</f>
        <v>771.7</v>
      </c>
      <c r="H13" s="19"/>
      <c r="I13" s="19"/>
      <c r="J13" s="44"/>
    </row>
    <row r="14" spans="1:10" s="18" customFormat="1" ht="13.5" customHeight="1">
      <c r="A14" s="70">
        <v>1985</v>
      </c>
      <c r="B14" s="41">
        <f>fores!Q14</f>
        <v>47675.50000000001</v>
      </c>
      <c r="C14" s="19">
        <f>adminis!O12</f>
        <v>376885.9</v>
      </c>
      <c r="D14" s="19">
        <f>poda!Q7</f>
        <v>28464.3</v>
      </c>
      <c r="E14" s="19"/>
      <c r="F14" s="19"/>
      <c r="G14" s="19">
        <f>duna!Q7</f>
        <v>702.7</v>
      </c>
      <c r="H14" s="19"/>
      <c r="I14" s="19"/>
      <c r="J14" s="44"/>
    </row>
    <row r="15" spans="1:10" s="18" customFormat="1" ht="13.5" customHeight="1">
      <c r="A15" s="70">
        <v>1986</v>
      </c>
      <c r="B15" s="41">
        <f>fores!Q15</f>
        <v>48566.3</v>
      </c>
      <c r="C15" s="19">
        <f>adminis!O13</f>
        <v>389359.9</v>
      </c>
      <c r="D15" s="19">
        <f>poda!Q8</f>
        <v>35831.2</v>
      </c>
      <c r="E15" s="19"/>
      <c r="F15" s="19"/>
      <c r="G15" s="19">
        <f>duna!Q8</f>
        <v>970</v>
      </c>
      <c r="H15" s="19"/>
      <c r="I15" s="19"/>
      <c r="J15" s="44"/>
    </row>
    <row r="16" spans="1:10" s="18" customFormat="1" ht="13.5" customHeight="1">
      <c r="A16" s="70">
        <v>1987</v>
      </c>
      <c r="B16" s="41">
        <f>fores!Q16</f>
        <v>39704.9</v>
      </c>
      <c r="C16" s="19">
        <f>adminis!O14</f>
        <v>424435.80000000005</v>
      </c>
      <c r="D16" s="19">
        <f>poda!Q9</f>
        <v>34041.5</v>
      </c>
      <c r="E16" s="19"/>
      <c r="F16" s="19"/>
      <c r="G16" s="19">
        <f>duna!Q9</f>
        <v>598.8</v>
      </c>
      <c r="H16" s="19"/>
      <c r="I16" s="19"/>
      <c r="J16" s="44"/>
    </row>
    <row r="17" spans="1:10" s="18" customFormat="1" ht="13.5" customHeight="1">
      <c r="A17" s="70">
        <v>1988</v>
      </c>
      <c r="B17" s="41">
        <f>fores!Q17</f>
        <v>37267.5</v>
      </c>
      <c r="C17" s="19">
        <f>adminis!O15</f>
        <v>481447.5</v>
      </c>
      <c r="D17" s="19">
        <f>poda!Q10</f>
        <v>46216.8</v>
      </c>
      <c r="E17" s="19"/>
      <c r="F17" s="19"/>
      <c r="G17" s="19">
        <f>duna!Q10</f>
        <v>465.9</v>
      </c>
      <c r="H17" s="19"/>
      <c r="I17" s="19"/>
      <c r="J17" s="44"/>
    </row>
    <row r="18" spans="1:10" s="18" customFormat="1" ht="13.5" customHeight="1">
      <c r="A18" s="70">
        <v>1989</v>
      </c>
      <c r="B18" s="41">
        <f>fores!Q18</f>
        <v>30089.3</v>
      </c>
      <c r="C18" s="19">
        <f>adminis!O16</f>
        <v>455803.00000000006</v>
      </c>
      <c r="D18" s="19">
        <f>poda!Q11</f>
        <v>45934.5</v>
      </c>
      <c r="E18" s="19"/>
      <c r="F18" s="19"/>
      <c r="G18" s="19">
        <f>duna!Q11</f>
        <v>37.8</v>
      </c>
      <c r="H18" s="19"/>
      <c r="I18" s="19"/>
      <c r="J18" s="44"/>
    </row>
    <row r="19" spans="1:10" s="18" customFormat="1" ht="13.5" customHeight="1">
      <c r="A19" s="70">
        <v>1990</v>
      </c>
      <c r="B19" s="41">
        <f>fores!Q19</f>
        <v>26594.5</v>
      </c>
      <c r="C19" s="19">
        <f>adminis!O17</f>
        <v>459614.2</v>
      </c>
      <c r="D19" s="19">
        <f>poda!Q12</f>
        <v>27552.899999999998</v>
      </c>
      <c r="E19" s="19"/>
      <c r="F19" s="19"/>
      <c r="G19" s="19">
        <f>duna!Q12</f>
        <v>113.1</v>
      </c>
      <c r="H19" s="19"/>
      <c r="I19" s="19"/>
      <c r="J19" s="44"/>
    </row>
    <row r="20" spans="1:10" s="18" customFormat="1" ht="13.5" customHeight="1">
      <c r="A20" s="70">
        <v>1991</v>
      </c>
      <c r="B20" s="41">
        <f>fores!Q20</f>
        <v>37533.1</v>
      </c>
      <c r="C20" s="19">
        <f>adminis!O18</f>
        <v>521534.2</v>
      </c>
      <c r="D20" s="19">
        <f>poda!Q13</f>
        <v>35506</v>
      </c>
      <c r="E20" s="19"/>
      <c r="F20" s="19"/>
      <c r="G20" s="19">
        <f>duna!Q13</f>
        <v>121.69999999999999</v>
      </c>
      <c r="H20" s="19"/>
      <c r="I20" s="19"/>
      <c r="J20" s="44"/>
    </row>
    <row r="21" spans="1:10" s="18" customFormat="1" ht="13.5" customHeight="1">
      <c r="A21" s="70">
        <v>1992</v>
      </c>
      <c r="B21" s="41">
        <f>fores!Q21</f>
        <v>51712.4</v>
      </c>
      <c r="C21" s="19">
        <f>adminis!O19</f>
        <v>565526.2000000001</v>
      </c>
      <c r="D21" s="19">
        <f>poda!Q14</f>
        <v>24465.1</v>
      </c>
      <c r="E21" s="19"/>
      <c r="F21" s="19"/>
      <c r="G21" s="19">
        <f>duna!Q14</f>
        <v>125.69999999999999</v>
      </c>
      <c r="H21" s="19"/>
      <c r="I21" s="19"/>
      <c r="J21" s="44"/>
    </row>
    <row r="22" spans="1:10" s="18" customFormat="1" ht="13.5" customHeight="1">
      <c r="A22" s="70">
        <v>1993</v>
      </c>
      <c r="B22" s="41">
        <f>fores!Q22</f>
        <v>48082.2</v>
      </c>
      <c r="C22" s="19">
        <f>adminis!O20</f>
        <v>629225.8999999999</v>
      </c>
      <c r="D22" s="19">
        <f>poda!Q15</f>
        <v>27104.800000000003</v>
      </c>
      <c r="E22" s="19"/>
      <c r="F22" s="19"/>
      <c r="G22" s="19">
        <f>duna!Q15</f>
        <v>146.2</v>
      </c>
      <c r="H22" s="19"/>
      <c r="I22" s="19"/>
      <c r="J22" s="44"/>
    </row>
    <row r="23" spans="1:10" s="18" customFormat="1" ht="13.5" customHeight="1">
      <c r="A23" s="70">
        <v>1994</v>
      </c>
      <c r="B23" s="41">
        <f>fores!Q23</f>
        <v>66572.6</v>
      </c>
      <c r="C23" s="19">
        <f>adminis!O21</f>
        <v>634872.2000000001</v>
      </c>
      <c r="D23" s="19">
        <f>poda!Q16</f>
        <v>16895.4</v>
      </c>
      <c r="E23" s="19"/>
      <c r="F23" s="19"/>
      <c r="G23" s="19">
        <f>duna!Q16</f>
        <v>140.2</v>
      </c>
      <c r="H23" s="19"/>
      <c r="I23" s="19"/>
      <c r="J23" s="44"/>
    </row>
    <row r="24" spans="1:10" s="18" customFormat="1" ht="13.5" customHeight="1">
      <c r="A24" s="70">
        <v>1995</v>
      </c>
      <c r="B24" s="41">
        <f>fores!Q24</f>
        <v>54960.7</v>
      </c>
      <c r="C24" s="19">
        <f>adminis!O22</f>
        <v>560866.2</v>
      </c>
      <c r="D24" s="19">
        <f>poda!Q17</f>
        <v>14265.7</v>
      </c>
      <c r="E24" s="19"/>
      <c r="F24" s="19"/>
      <c r="G24" s="19">
        <f>duna!Q17</f>
        <v>483.3</v>
      </c>
      <c r="H24" s="19"/>
      <c r="I24" s="19"/>
      <c r="J24" s="44"/>
    </row>
    <row r="25" spans="1:10" s="18" customFormat="1" ht="13.5" customHeight="1">
      <c r="A25" s="70">
        <v>1996</v>
      </c>
      <c r="B25" s="41">
        <f>fores!Q25</f>
        <v>51355.799999999996</v>
      </c>
      <c r="C25" s="19">
        <f>adminis!O23</f>
        <v>746136.3</v>
      </c>
      <c r="D25" s="19">
        <f>poda!Q18</f>
        <v>28645.299999999996</v>
      </c>
      <c r="E25" s="19"/>
      <c r="F25" s="19"/>
      <c r="G25" s="19">
        <f>duna!Q18</f>
        <v>200.8</v>
      </c>
      <c r="H25" s="19"/>
      <c r="I25" s="19"/>
      <c r="J25" s="44"/>
    </row>
    <row r="26" spans="1:10" s="18" customFormat="1" ht="13.5" customHeight="1">
      <c r="A26" s="70">
        <v>1997</v>
      </c>
      <c r="B26" s="41">
        <f>fores!Q26</f>
        <v>30657.100000000002</v>
      </c>
      <c r="C26" s="19">
        <f>adminis!O24</f>
        <v>60946.899999999994</v>
      </c>
      <c r="D26" s="19">
        <f>poda!Q19</f>
        <v>19742.2</v>
      </c>
      <c r="E26" s="19"/>
      <c r="F26" s="19"/>
      <c r="G26" s="19">
        <f>duna!Q19</f>
        <v>203.6</v>
      </c>
      <c r="H26" s="19"/>
      <c r="I26" s="19"/>
      <c r="J26" s="44"/>
    </row>
    <row r="27" spans="1:10" s="18" customFormat="1" ht="13.5" customHeight="1">
      <c r="A27" s="70">
        <v>1998</v>
      </c>
      <c r="B27" s="41">
        <f>fores!Q27</f>
        <v>21479.899999999998</v>
      </c>
      <c r="C27" s="19">
        <f>adminis!O25</f>
        <v>699.3000000000001</v>
      </c>
      <c r="D27" s="19">
        <f>poda!Q20</f>
        <v>1520.7</v>
      </c>
      <c r="E27" s="19"/>
      <c r="F27" s="19"/>
      <c r="G27" s="13">
        <f>duna!Q20</f>
        <v>0</v>
      </c>
      <c r="H27" s="19"/>
      <c r="I27" s="19"/>
      <c r="J27" s="44"/>
    </row>
    <row r="28" spans="1:10" s="18" customFormat="1" ht="13.5" customHeight="1">
      <c r="A28" s="70">
        <v>1999</v>
      </c>
      <c r="B28" s="41">
        <f>fores!Q28</f>
        <v>31480.6</v>
      </c>
      <c r="C28" s="19">
        <f>adminis!O26</f>
        <v>2431.4</v>
      </c>
      <c r="D28" s="19">
        <f>poda!Q21</f>
        <v>641.0999999999999</v>
      </c>
      <c r="E28" s="19"/>
      <c r="F28" s="19"/>
      <c r="G28" s="19">
        <f>duna!Q21</f>
        <v>8.6</v>
      </c>
      <c r="H28" s="19"/>
      <c r="I28" s="19"/>
      <c r="J28" s="44"/>
    </row>
    <row r="29" spans="1:10" s="18" customFormat="1" ht="13.5" customHeight="1">
      <c r="A29" s="70">
        <v>2000</v>
      </c>
      <c r="B29" s="41">
        <f>fores!Q29</f>
        <v>42719.2</v>
      </c>
      <c r="C29" s="19"/>
      <c r="D29" s="19">
        <f>poda!Q22</f>
        <v>234.2</v>
      </c>
      <c r="E29" s="19"/>
      <c r="F29" s="19"/>
      <c r="G29" s="19">
        <f>duna!Q22</f>
        <v>115.6</v>
      </c>
      <c r="H29" s="19">
        <f>'fores 15%'!Q5</f>
        <v>3107.7999999999997</v>
      </c>
      <c r="I29" s="19">
        <f>'rec y fores'!Q5</f>
        <v>51.7</v>
      </c>
      <c r="J29" s="44"/>
    </row>
    <row r="30" spans="1:10" s="18" customFormat="1" ht="13.5" customHeight="1">
      <c r="A30" s="70">
        <v>2001</v>
      </c>
      <c r="B30" s="41">
        <f>fores!Q30</f>
        <v>21872.5</v>
      </c>
      <c r="C30" s="19"/>
      <c r="D30" s="13">
        <f>poda!Q23</f>
        <v>0</v>
      </c>
      <c r="E30" s="19"/>
      <c r="F30" s="19"/>
      <c r="G30" s="19">
        <f>duna!Q23</f>
        <v>12.8</v>
      </c>
      <c r="H30" s="19">
        <f>'fores 15%'!Q6</f>
        <v>5206.8</v>
      </c>
      <c r="I30" s="19">
        <f>'rec y fores'!Q6</f>
        <v>623.9</v>
      </c>
      <c r="J30" s="44">
        <f>cortinas!Q5</f>
        <v>1</v>
      </c>
    </row>
    <row r="31" spans="1:10" s="18" customFormat="1" ht="13.5" customHeight="1">
      <c r="A31" s="70">
        <v>2002</v>
      </c>
      <c r="B31" s="41">
        <f>fores!Q31</f>
        <v>27645.100000000002</v>
      </c>
      <c r="C31" s="19"/>
      <c r="D31" s="19">
        <f>poda!Q24</f>
        <v>43.1</v>
      </c>
      <c r="E31" s="19">
        <f>'poda y raleo'!Q5</f>
        <v>57.9</v>
      </c>
      <c r="F31" s="19"/>
      <c r="G31" s="19">
        <f>duna!Q24</f>
        <v>18</v>
      </c>
      <c r="H31" s="19">
        <f>'fores 15%'!Q7</f>
        <v>6832.9</v>
      </c>
      <c r="I31" s="19">
        <f>'rec y fores'!Q7</f>
        <v>2194.3</v>
      </c>
      <c r="J31" s="45">
        <f>cortinas!Q6</f>
        <v>0</v>
      </c>
    </row>
    <row r="32" spans="1:10" s="18" customFormat="1" ht="13.5" customHeight="1">
      <c r="A32" s="70">
        <v>2003</v>
      </c>
      <c r="B32" s="41">
        <f>fores!Q32</f>
        <v>32495.700000000004</v>
      </c>
      <c r="C32" s="19"/>
      <c r="D32" s="19">
        <f>poda!Q25</f>
        <v>338.90000000000003</v>
      </c>
      <c r="E32" s="19">
        <f>'poda y raleo'!Q6</f>
        <v>54.3</v>
      </c>
      <c r="F32" s="19"/>
      <c r="G32" s="19">
        <f>duna!Q25</f>
        <v>589</v>
      </c>
      <c r="H32" s="19">
        <f>'fores 15%'!Q8</f>
        <v>7137.999999999999</v>
      </c>
      <c r="I32" s="19">
        <f>'rec y fores'!Q8</f>
        <v>12047.6</v>
      </c>
      <c r="J32" s="44">
        <f>cortinas!Q7</f>
        <v>8.4</v>
      </c>
    </row>
    <row r="33" spans="1:10" s="18" customFormat="1" ht="13.5" customHeight="1">
      <c r="A33" s="70">
        <v>2004</v>
      </c>
      <c r="B33" s="41">
        <f>fores!Q33</f>
        <v>19919.6</v>
      </c>
      <c r="C33" s="19"/>
      <c r="D33" s="19">
        <f>poda!Q26</f>
        <v>261.9</v>
      </c>
      <c r="E33" s="19">
        <f>'poda y raleo'!Q7</f>
        <v>117.4</v>
      </c>
      <c r="F33" s="19">
        <f>raleo!Q5</f>
        <v>8</v>
      </c>
      <c r="G33" s="19">
        <f>duna!Q26</f>
        <v>47.1</v>
      </c>
      <c r="H33" s="19">
        <f>'fores 15%'!Q9</f>
        <v>7953.9</v>
      </c>
      <c r="I33" s="19">
        <f>'rec y fores'!Q9</f>
        <v>24729.099999999995</v>
      </c>
      <c r="J33" s="44">
        <f>cortinas!Q8</f>
        <v>6.6</v>
      </c>
    </row>
    <row r="34" spans="1:10" s="18" customFormat="1" ht="13.5" customHeight="1">
      <c r="A34" s="70">
        <v>2005</v>
      </c>
      <c r="B34" s="41">
        <f>fores!Q34</f>
        <v>16016.599999999999</v>
      </c>
      <c r="C34" s="19"/>
      <c r="D34" s="19">
        <f>poda!Q27</f>
        <v>249.6</v>
      </c>
      <c r="E34" s="19">
        <f>'poda y raleo'!Q8</f>
        <v>667.9000000000001</v>
      </c>
      <c r="F34" s="19">
        <f>raleo!Q6</f>
        <v>107.1</v>
      </c>
      <c r="G34" s="19">
        <f>duna!Q27</f>
        <v>97.3</v>
      </c>
      <c r="H34" s="19">
        <f>'fores 15%'!Q10</f>
        <v>8809.9</v>
      </c>
      <c r="I34" s="19">
        <f>'rec y fores'!Q10</f>
        <v>37338</v>
      </c>
      <c r="J34" s="44">
        <f>cortinas!Q9</f>
        <v>7.699999999999999</v>
      </c>
    </row>
    <row r="35" spans="1:10" s="18" customFormat="1" ht="13.5" customHeight="1">
      <c r="A35" s="70">
        <v>2006</v>
      </c>
      <c r="B35" s="41">
        <f>fores!Q35</f>
        <v>13649.8</v>
      </c>
      <c r="C35" s="19"/>
      <c r="D35" s="19">
        <f>poda!Q28</f>
        <v>418.7</v>
      </c>
      <c r="E35" s="19">
        <f>'poda y raleo'!Q9</f>
        <v>492.5</v>
      </c>
      <c r="F35" s="19">
        <f>raleo!Q7</f>
        <v>66.1</v>
      </c>
      <c r="G35" s="19">
        <f>duna!Q28</f>
        <v>57</v>
      </c>
      <c r="H35" s="19">
        <f>'fores 15%'!Q11</f>
        <v>9711.6</v>
      </c>
      <c r="I35" s="19">
        <f>'rec y fores'!Q11</f>
        <v>42340.799999999996</v>
      </c>
      <c r="J35" s="44">
        <f>cortinas!Q10</f>
        <v>3.5</v>
      </c>
    </row>
    <row r="36" spans="1:10" s="18" customFormat="1" ht="13.5" customHeight="1">
      <c r="A36" s="70">
        <v>2007</v>
      </c>
      <c r="B36" s="41">
        <f>fores!Q36</f>
        <v>13989.300000000001</v>
      </c>
      <c r="C36" s="19"/>
      <c r="D36" s="19">
        <f>poda!Q29</f>
        <v>1003.8999999999999</v>
      </c>
      <c r="E36" s="19">
        <f>'poda y raleo'!Q10</f>
        <v>499.70000000000005</v>
      </c>
      <c r="F36" s="19">
        <f>raleo!Q8</f>
        <v>168.29999999999998</v>
      </c>
      <c r="G36" s="19">
        <f>duna!Q29</f>
        <v>29.5</v>
      </c>
      <c r="H36" s="19">
        <f>'fores 15%'!Q12</f>
        <v>11623.699999999999</v>
      </c>
      <c r="I36" s="19">
        <f>'rec y fores'!Q12</f>
        <v>31306.200000000004</v>
      </c>
      <c r="J36" s="44">
        <f>cortinas!Q11</f>
        <v>0.9</v>
      </c>
    </row>
    <row r="37" spans="1:10" s="18" customFormat="1" ht="13.5" customHeight="1">
      <c r="A37" s="77">
        <v>2008</v>
      </c>
      <c r="B37" s="41">
        <f>fores!Q37</f>
        <v>12795.800000000001</v>
      </c>
      <c r="C37" s="42"/>
      <c r="D37" s="19">
        <f>poda!Q30</f>
        <v>1060</v>
      </c>
      <c r="E37" s="19">
        <f>'poda y raleo'!Q11</f>
        <v>322.59999999999997</v>
      </c>
      <c r="F37" s="19">
        <f>raleo!Q9</f>
        <v>367.7</v>
      </c>
      <c r="G37" s="19">
        <f>duna!Q30</f>
        <v>29.400000000000002</v>
      </c>
      <c r="H37" s="19">
        <f>'fores 15%'!Q13</f>
        <v>12761.6</v>
      </c>
      <c r="I37" s="19">
        <f>'rec y fores'!Q13</f>
        <v>24886.4</v>
      </c>
      <c r="J37" s="44">
        <f>cortinas!Q12</f>
        <v>3.5</v>
      </c>
    </row>
    <row r="38" spans="1:10" s="18" customFormat="1" ht="13.5" customHeight="1">
      <c r="A38" s="70">
        <v>2009</v>
      </c>
      <c r="B38" s="41">
        <f>fores!Q38</f>
        <v>12445.1</v>
      </c>
      <c r="C38" s="19"/>
      <c r="D38" s="19">
        <f>poda!Q31</f>
        <v>2610.3</v>
      </c>
      <c r="E38" s="19">
        <f>'poda y raleo'!Q12</f>
        <v>665.7</v>
      </c>
      <c r="F38" s="19">
        <f>raleo!Q10</f>
        <v>280.4</v>
      </c>
      <c r="G38" s="19">
        <f>duna!Q31</f>
        <v>71</v>
      </c>
      <c r="H38" s="19">
        <f>'fores 15%'!Q14</f>
        <v>13451.499999999998</v>
      </c>
      <c r="I38" s="19">
        <f>'rec y fores'!Q14</f>
        <v>15985.300000000001</v>
      </c>
      <c r="J38" s="45">
        <f>cortinas!Q13</f>
        <v>0</v>
      </c>
    </row>
    <row r="39" spans="1:10" s="18" customFormat="1" ht="13.5" customHeight="1">
      <c r="A39" s="70">
        <v>2010</v>
      </c>
      <c r="B39" s="41">
        <f>fores!Q39</f>
        <v>11898.4</v>
      </c>
      <c r="C39" s="19"/>
      <c r="D39" s="19">
        <f>poda!Q32</f>
        <v>4284.299999999999</v>
      </c>
      <c r="E39" s="19">
        <f>'poda y raleo'!Q13</f>
        <v>2671.7000000000003</v>
      </c>
      <c r="F39" s="19">
        <f>raleo!Q11</f>
        <v>1068.4</v>
      </c>
      <c r="G39" s="19">
        <f>duna!Q32</f>
        <v>105.3</v>
      </c>
      <c r="H39" s="19">
        <f>'fores 15%'!Q15</f>
        <v>6477.499999999999</v>
      </c>
      <c r="I39" s="19">
        <f>'rec y fores'!Q15</f>
        <v>9726.699999999999</v>
      </c>
      <c r="J39" s="45">
        <f>cortinas!Q14</f>
        <v>0</v>
      </c>
    </row>
    <row r="40" spans="1:10" s="18" customFormat="1" ht="13.5" customHeight="1">
      <c r="A40" s="77">
        <v>2011</v>
      </c>
      <c r="B40" s="41">
        <f>fores!Q40</f>
        <v>9621.9</v>
      </c>
      <c r="C40" s="42"/>
      <c r="D40" s="19">
        <f>poda!Q33</f>
        <v>3444.600000000001</v>
      </c>
      <c r="E40" s="19">
        <f>'poda y raleo'!Q14</f>
        <v>1276.8000000000002</v>
      </c>
      <c r="F40" s="19">
        <f>raleo!Q12</f>
        <v>1625.1</v>
      </c>
      <c r="G40" s="94">
        <f>duna!Q33</f>
        <v>0</v>
      </c>
      <c r="H40" s="19">
        <f>'fores 15%'!Q16</f>
        <v>3913.9</v>
      </c>
      <c r="I40" s="19">
        <f>'rec y fores'!Q16</f>
        <v>10140.800000000001</v>
      </c>
      <c r="J40" s="45">
        <f>cortinas!Q15</f>
        <v>0</v>
      </c>
    </row>
    <row r="41" spans="1:10" s="18" customFormat="1" ht="13.5" customHeight="1">
      <c r="A41" s="70">
        <v>2012</v>
      </c>
      <c r="B41" s="41">
        <f>fores!Q41</f>
        <v>6712.499999999999</v>
      </c>
      <c r="C41" s="19"/>
      <c r="D41" s="19">
        <f>poda!Q34</f>
        <v>841.9000000000001</v>
      </c>
      <c r="E41" s="19">
        <f>'poda y raleo'!Q15</f>
        <v>553.8000000000001</v>
      </c>
      <c r="F41" s="19">
        <f>raleo!Q13</f>
        <v>473.79999999999995</v>
      </c>
      <c r="G41" s="19">
        <f>duna!Q34</f>
        <v>2</v>
      </c>
      <c r="H41" s="19">
        <f>'fores 15%'!Q17</f>
        <v>2518.6999999999994</v>
      </c>
      <c r="I41" s="19">
        <f>'rec y fores'!Q17</f>
        <v>3813.1</v>
      </c>
      <c r="J41" s="44">
        <f>cortinas!Q16</f>
        <v>4.8</v>
      </c>
    </row>
    <row r="42" spans="1:10" s="18" customFormat="1" ht="13.5" customHeight="1">
      <c r="A42" s="70">
        <v>2013</v>
      </c>
      <c r="B42" s="97">
        <f>fores!Q42</f>
        <v>7232.9</v>
      </c>
      <c r="C42" s="97"/>
      <c r="D42" s="19">
        <f>poda!Q35</f>
        <v>428.59999999999997</v>
      </c>
      <c r="E42" s="19">
        <f>'poda y raleo'!Q16</f>
        <v>292.9</v>
      </c>
      <c r="F42" s="19">
        <f>raleo!Q14</f>
        <v>239.89999999999998</v>
      </c>
      <c r="G42" s="19">
        <f>duna!Q35</f>
        <v>83.2</v>
      </c>
      <c r="H42" s="19">
        <f>'fores 15%'!Q18</f>
        <v>1593.7000000000003</v>
      </c>
      <c r="I42" s="19">
        <f>'rec y fores'!Q18</f>
        <v>4298.7</v>
      </c>
      <c r="J42" s="45">
        <f>cortinas!Q17</f>
        <v>0</v>
      </c>
    </row>
    <row r="43" spans="1:10" s="18" customFormat="1" ht="13.5" customHeight="1">
      <c r="A43" s="70">
        <v>2014</v>
      </c>
      <c r="B43" s="97">
        <f>fores!Q43</f>
        <v>3394.7</v>
      </c>
      <c r="C43" s="97"/>
      <c r="D43" s="19">
        <f>poda!Q36</f>
        <v>70.5</v>
      </c>
      <c r="E43" s="19">
        <f>'poda y raleo'!Q17</f>
        <v>19.3</v>
      </c>
      <c r="F43" s="19">
        <f>raleo!Q15</f>
        <v>47.6</v>
      </c>
      <c r="G43" s="19">
        <f>duna!Q36</f>
        <v>42.5</v>
      </c>
      <c r="H43" s="19">
        <f>'fores 15%'!Q19</f>
        <v>434.09999999999997</v>
      </c>
      <c r="I43" s="19">
        <f>'rec y fores'!Q19</f>
        <v>1004.1999999999998</v>
      </c>
      <c r="J43" s="45">
        <f>cortinas!Q18</f>
        <v>0</v>
      </c>
    </row>
    <row r="44" spans="1:10" s="18" customFormat="1" ht="13.5" customHeight="1">
      <c r="A44" s="70">
        <v>2015</v>
      </c>
      <c r="B44" s="97">
        <f>fores!Q44</f>
        <v>800.9000000000001</v>
      </c>
      <c r="C44" s="97"/>
      <c r="D44" s="19">
        <f>poda!Q37</f>
        <v>19.1</v>
      </c>
      <c r="E44" s="19">
        <f>'poda y raleo'!Q18</f>
        <v>8.6</v>
      </c>
      <c r="F44" s="19">
        <f>raleo!Q16</f>
        <v>8</v>
      </c>
      <c r="G44" s="94">
        <f>duna!Q37</f>
        <v>0</v>
      </c>
      <c r="H44" s="19">
        <f>'fores 15%'!Q20</f>
        <v>81.6</v>
      </c>
      <c r="I44" s="19">
        <f>'rec y fores'!Q20</f>
        <v>242.10000000000002</v>
      </c>
      <c r="J44" s="98">
        <f>cortinas!Q19</f>
        <v>0</v>
      </c>
    </row>
    <row r="45" spans="1:10" s="18" customFormat="1" ht="13.5" customHeight="1">
      <c r="A45" s="70">
        <v>2016</v>
      </c>
      <c r="B45" s="97">
        <f>fores!Q45</f>
        <v>325.1</v>
      </c>
      <c r="C45" s="97"/>
      <c r="D45" s="94">
        <f>poda!Q38</f>
        <v>0</v>
      </c>
      <c r="E45" s="94">
        <f>'poda y raleo'!Q19</f>
        <v>0</v>
      </c>
      <c r="F45" s="94">
        <f>raleo!Q17</f>
        <v>0</v>
      </c>
      <c r="G45" s="94">
        <f>duna!Q38</f>
        <v>0</v>
      </c>
      <c r="H45" s="19">
        <f>'fores 15%'!Q21</f>
        <v>21.8</v>
      </c>
      <c r="I45" s="19">
        <f>'rec y fores'!Q21</f>
        <v>50.6</v>
      </c>
      <c r="J45" s="98">
        <f>cortinas!Q20</f>
        <v>0</v>
      </c>
    </row>
    <row r="46" spans="1:10" s="18" customFormat="1" ht="13.5" customHeight="1" thickBot="1">
      <c r="A46" s="70">
        <v>2017</v>
      </c>
      <c r="B46" s="97">
        <f>fores!Q46</f>
        <v>206.4</v>
      </c>
      <c r="C46" s="97"/>
      <c r="D46" s="94">
        <f>poda!Q39</f>
        <v>0</v>
      </c>
      <c r="E46" s="94">
        <f>'poda y raleo'!Q20</f>
        <v>0</v>
      </c>
      <c r="F46" s="94">
        <f>raleo!Q18</f>
        <v>0</v>
      </c>
      <c r="G46" s="94">
        <f>duna!Q39</f>
        <v>0</v>
      </c>
      <c r="H46" s="19">
        <f>'fores 15%'!Q22</f>
        <v>9.7</v>
      </c>
      <c r="I46" s="19">
        <f>'rec y fores'!Q22</f>
        <v>13.3</v>
      </c>
      <c r="J46" s="98">
        <f>cortinas!Q21</f>
        <v>0</v>
      </c>
    </row>
    <row r="47" spans="1:10" s="18" customFormat="1" ht="16.5" customHeight="1" thickBot="1">
      <c r="A47" s="71" t="s">
        <v>14</v>
      </c>
      <c r="B47" s="72">
        <f aca="true" t="shared" si="0" ref="B47:J47">SUM(B5:B46)</f>
        <v>1250878.2</v>
      </c>
      <c r="C47" s="72">
        <f t="shared" si="0"/>
        <v>7108456.000000002</v>
      </c>
      <c r="D47" s="72">
        <f t="shared" si="0"/>
        <v>422447.99999999994</v>
      </c>
      <c r="E47" s="72">
        <f t="shared" si="0"/>
        <v>7701.100000000001</v>
      </c>
      <c r="F47" s="72">
        <f t="shared" si="0"/>
        <v>4460.4</v>
      </c>
      <c r="G47" s="72">
        <f t="shared" si="0"/>
        <v>9253.7</v>
      </c>
      <c r="H47" s="72">
        <f t="shared" si="0"/>
        <v>101648.7</v>
      </c>
      <c r="I47" s="72">
        <f t="shared" si="0"/>
        <v>220792.80000000002</v>
      </c>
      <c r="J47" s="73">
        <f t="shared" si="0"/>
        <v>36.4</v>
      </c>
    </row>
    <row r="48" spans="1:2" ht="12.75">
      <c r="A48" s="40" t="s">
        <v>15</v>
      </c>
      <c r="B48" s="8" t="s">
        <v>21</v>
      </c>
    </row>
    <row r="49" spans="1:2" ht="12.75">
      <c r="A49" s="40" t="s">
        <v>16</v>
      </c>
      <c r="B49" s="3" t="s">
        <v>50</v>
      </c>
    </row>
    <row r="50" spans="1:2" ht="12.75">
      <c r="A50" s="8"/>
      <c r="B50" s="3" t="s">
        <v>38</v>
      </c>
    </row>
    <row r="51" spans="1:2" ht="12.75">
      <c r="A51" s="8"/>
      <c r="B51" s="3" t="s">
        <v>35</v>
      </c>
    </row>
    <row r="52" ht="12.75">
      <c r="B52" s="8"/>
    </row>
  </sheetData>
  <sheetProtection/>
  <mergeCells count="2">
    <mergeCell ref="A1:J1"/>
    <mergeCell ref="A2:J2"/>
  </mergeCells>
  <printOptions horizontalCentered="1"/>
  <pageMargins left="0.1968503937007874" right="0.1968503937007874" top="0.5905511811023623" bottom="0.1968503937007874" header="0.5118110236220472" footer="0.2755905511811024"/>
  <pageSetup fitToHeight="1" fitToWidth="1" horizontalDpi="600" verticalDpi="600" orientation="landscape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28125" style="27" customWidth="1"/>
    <col min="2" max="2" width="6.28125" style="27" customWidth="1"/>
    <col min="3" max="3" width="6.140625" style="17" customWidth="1"/>
    <col min="4" max="4" width="6.28125" style="17" customWidth="1"/>
    <col min="5" max="5" width="7.00390625" style="17" customWidth="1"/>
    <col min="6" max="6" width="9.00390625" style="17" customWidth="1"/>
    <col min="7" max="7" width="9.140625" style="17" customWidth="1"/>
    <col min="8" max="8" width="10.00390625" style="17" customWidth="1"/>
    <col min="9" max="9" width="10.421875" style="17" customWidth="1"/>
    <col min="10" max="12" width="9.7109375" style="17" customWidth="1"/>
    <col min="13" max="13" width="10.140625" style="17" customWidth="1"/>
    <col min="14" max="14" width="9.28125" style="17" customWidth="1"/>
    <col min="15" max="15" width="6.421875" style="17" customWidth="1"/>
    <col min="16" max="16" width="9.00390625" style="17" customWidth="1"/>
    <col min="17" max="17" width="10.7109375" style="17" customWidth="1"/>
    <col min="18" max="16384" width="11.421875" style="17" customWidth="1"/>
  </cols>
  <sheetData>
    <row r="1" spans="1:17" ht="15.75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7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18" customFormat="1" ht="13.5" customHeight="1">
      <c r="A5" s="65">
        <v>2000</v>
      </c>
      <c r="B5" s="14"/>
      <c r="C5" s="14"/>
      <c r="D5" s="14"/>
      <c r="E5" s="14"/>
      <c r="F5" s="14"/>
      <c r="G5" s="14"/>
      <c r="H5" s="14">
        <v>44</v>
      </c>
      <c r="I5" s="14"/>
      <c r="J5" s="14"/>
      <c r="K5" s="14">
        <v>7.7</v>
      </c>
      <c r="L5" s="14"/>
      <c r="M5" s="14"/>
      <c r="N5" s="14"/>
      <c r="O5" s="14"/>
      <c r="P5" s="38"/>
      <c r="Q5" s="64">
        <f>SUM(B5:P5)</f>
        <v>51.7</v>
      </c>
    </row>
    <row r="6" spans="1:17" s="18" customFormat="1" ht="13.5" customHeight="1">
      <c r="A6" s="54">
        <v>2001</v>
      </c>
      <c r="B6" s="9"/>
      <c r="C6" s="9"/>
      <c r="D6" s="9"/>
      <c r="E6" s="9"/>
      <c r="F6" s="9">
        <v>35</v>
      </c>
      <c r="G6" s="9"/>
      <c r="H6" s="9">
        <v>238.8</v>
      </c>
      <c r="I6" s="9"/>
      <c r="J6" s="9">
        <v>8.2</v>
      </c>
      <c r="K6" s="9">
        <v>341.9</v>
      </c>
      <c r="L6" s="9"/>
      <c r="M6" s="9"/>
      <c r="N6" s="9"/>
      <c r="O6" s="9"/>
      <c r="P6" s="33"/>
      <c r="Q6" s="52">
        <f aca="true" t="shared" si="0" ref="Q6:Q22">SUM(B6:P6)</f>
        <v>623.9</v>
      </c>
    </row>
    <row r="7" spans="1:17" s="18" customFormat="1" ht="13.5" customHeight="1">
      <c r="A7" s="54">
        <v>2002</v>
      </c>
      <c r="B7" s="9"/>
      <c r="C7" s="9"/>
      <c r="D7" s="9"/>
      <c r="E7" s="9"/>
      <c r="F7" s="9">
        <v>293.9</v>
      </c>
      <c r="G7" s="9">
        <v>104.5</v>
      </c>
      <c r="H7" s="9">
        <v>580.7</v>
      </c>
      <c r="I7" s="9"/>
      <c r="J7" s="9">
        <v>8.3</v>
      </c>
      <c r="K7" s="9">
        <v>1206.9</v>
      </c>
      <c r="L7" s="9"/>
      <c r="M7" s="9"/>
      <c r="N7" s="9"/>
      <c r="O7" s="9"/>
      <c r="P7" s="33"/>
      <c r="Q7" s="52">
        <f t="shared" si="0"/>
        <v>2194.3</v>
      </c>
    </row>
    <row r="8" spans="1:17" s="18" customFormat="1" ht="13.5" customHeight="1">
      <c r="A8" s="54">
        <v>2003</v>
      </c>
      <c r="B8" s="9"/>
      <c r="C8" s="9"/>
      <c r="D8" s="9"/>
      <c r="E8" s="9"/>
      <c r="F8" s="9">
        <v>71.2</v>
      </c>
      <c r="G8" s="9">
        <v>246.4</v>
      </c>
      <c r="H8" s="9">
        <v>1216.5</v>
      </c>
      <c r="I8" s="9">
        <v>4642.2</v>
      </c>
      <c r="J8" s="9">
        <v>2188.7</v>
      </c>
      <c r="K8" s="9">
        <v>3677.2</v>
      </c>
      <c r="L8" s="9"/>
      <c r="M8" s="9"/>
      <c r="N8" s="9"/>
      <c r="O8" s="9"/>
      <c r="P8" s="33">
        <v>5.4</v>
      </c>
      <c r="Q8" s="52">
        <f t="shared" si="0"/>
        <v>12047.6</v>
      </c>
    </row>
    <row r="9" spans="1:17" s="18" customFormat="1" ht="13.5" customHeight="1">
      <c r="A9" s="54">
        <v>2004</v>
      </c>
      <c r="B9" s="9"/>
      <c r="C9" s="9"/>
      <c r="D9" s="9"/>
      <c r="E9" s="9"/>
      <c r="F9" s="9">
        <v>86.1</v>
      </c>
      <c r="G9" s="9">
        <v>288.5</v>
      </c>
      <c r="H9" s="9">
        <v>3440.4</v>
      </c>
      <c r="I9" s="9">
        <v>6941.8</v>
      </c>
      <c r="J9" s="9">
        <v>6842.9</v>
      </c>
      <c r="K9" s="9">
        <v>7124.6</v>
      </c>
      <c r="L9" s="9"/>
      <c r="M9" s="9"/>
      <c r="N9" s="9"/>
      <c r="O9" s="9"/>
      <c r="P9" s="33">
        <v>4.8</v>
      </c>
      <c r="Q9" s="52">
        <f t="shared" si="0"/>
        <v>24729.099999999995</v>
      </c>
    </row>
    <row r="10" spans="1:17" s="18" customFormat="1" ht="13.5" customHeight="1">
      <c r="A10" s="54">
        <v>2005</v>
      </c>
      <c r="B10" s="9"/>
      <c r="C10" s="9"/>
      <c r="D10" s="9"/>
      <c r="E10" s="9"/>
      <c r="F10" s="9">
        <v>1296.5</v>
      </c>
      <c r="G10" s="9">
        <v>258.7</v>
      </c>
      <c r="H10" s="9">
        <v>3552.5</v>
      </c>
      <c r="I10" s="9">
        <v>9865.4</v>
      </c>
      <c r="J10" s="9">
        <v>9830.7</v>
      </c>
      <c r="K10" s="9">
        <v>12437.5</v>
      </c>
      <c r="L10" s="9"/>
      <c r="M10" s="9">
        <v>93.2</v>
      </c>
      <c r="N10" s="9"/>
      <c r="O10" s="9"/>
      <c r="P10" s="33">
        <v>3.5</v>
      </c>
      <c r="Q10" s="52">
        <f t="shared" si="0"/>
        <v>37338</v>
      </c>
    </row>
    <row r="11" spans="1:17" s="18" customFormat="1" ht="13.5" customHeight="1">
      <c r="A11" s="54">
        <v>2006</v>
      </c>
      <c r="B11" s="9"/>
      <c r="C11" s="9"/>
      <c r="D11" s="9"/>
      <c r="E11" s="9"/>
      <c r="F11" s="9">
        <v>943.9</v>
      </c>
      <c r="G11" s="9">
        <v>136.8</v>
      </c>
      <c r="H11" s="9">
        <v>2686.2</v>
      </c>
      <c r="I11" s="9">
        <v>9463.6</v>
      </c>
      <c r="J11" s="9">
        <v>11800.3</v>
      </c>
      <c r="K11" s="9">
        <v>16989.2</v>
      </c>
      <c r="L11" s="9"/>
      <c r="M11" s="9">
        <v>132.7</v>
      </c>
      <c r="N11" s="9">
        <v>182.5</v>
      </c>
      <c r="O11" s="9"/>
      <c r="P11" s="33">
        <v>5.6</v>
      </c>
      <c r="Q11" s="52">
        <f t="shared" si="0"/>
        <v>42340.799999999996</v>
      </c>
    </row>
    <row r="12" spans="1:17" s="18" customFormat="1" ht="13.5" customHeight="1">
      <c r="A12" s="54">
        <v>2007</v>
      </c>
      <c r="B12" s="9"/>
      <c r="C12" s="9"/>
      <c r="D12" s="9"/>
      <c r="E12" s="9"/>
      <c r="F12" s="9">
        <v>639.5</v>
      </c>
      <c r="G12" s="9">
        <v>259.6</v>
      </c>
      <c r="H12" s="9">
        <v>2720.7</v>
      </c>
      <c r="I12" s="9">
        <v>6814.6</v>
      </c>
      <c r="J12" s="9">
        <v>12220.4</v>
      </c>
      <c r="K12" s="9">
        <v>8388.6</v>
      </c>
      <c r="L12" s="9"/>
      <c r="M12" s="9">
        <v>125.7</v>
      </c>
      <c r="N12" s="9">
        <v>125.4</v>
      </c>
      <c r="O12" s="9"/>
      <c r="P12" s="33">
        <v>11.7</v>
      </c>
      <c r="Q12" s="52">
        <f t="shared" si="0"/>
        <v>31306.200000000004</v>
      </c>
    </row>
    <row r="13" spans="1:17" s="18" customFormat="1" ht="13.5" customHeight="1">
      <c r="A13" s="54">
        <v>2008</v>
      </c>
      <c r="B13" s="9"/>
      <c r="C13" s="9"/>
      <c r="D13" s="9"/>
      <c r="E13" s="9"/>
      <c r="F13" s="9">
        <v>223.5</v>
      </c>
      <c r="G13" s="9"/>
      <c r="H13" s="9">
        <v>1593.5</v>
      </c>
      <c r="I13" s="9">
        <v>6699.3</v>
      </c>
      <c r="J13" s="9">
        <v>7473.2</v>
      </c>
      <c r="K13" s="9">
        <v>8785.8</v>
      </c>
      <c r="L13" s="9"/>
      <c r="M13" s="9">
        <v>109.4</v>
      </c>
      <c r="N13" s="9"/>
      <c r="O13" s="9"/>
      <c r="P13" s="33">
        <v>1.7</v>
      </c>
      <c r="Q13" s="52">
        <f t="shared" si="0"/>
        <v>24886.4</v>
      </c>
    </row>
    <row r="14" spans="1:17" s="18" customFormat="1" ht="13.5" customHeight="1">
      <c r="A14" s="54">
        <v>2009</v>
      </c>
      <c r="B14" s="9"/>
      <c r="C14" s="9"/>
      <c r="D14" s="9"/>
      <c r="E14" s="9"/>
      <c r="F14" s="9">
        <v>106.1</v>
      </c>
      <c r="G14" s="9"/>
      <c r="H14" s="9">
        <v>1748.2</v>
      </c>
      <c r="I14" s="9">
        <v>5641.9</v>
      </c>
      <c r="J14" s="9">
        <v>4403.5</v>
      </c>
      <c r="K14" s="9">
        <v>3964.9</v>
      </c>
      <c r="L14" s="9"/>
      <c r="M14" s="9">
        <v>120.7</v>
      </c>
      <c r="N14" s="9"/>
      <c r="O14" s="9"/>
      <c r="P14" s="33"/>
      <c r="Q14" s="52">
        <f t="shared" si="0"/>
        <v>15985.300000000001</v>
      </c>
    </row>
    <row r="15" spans="1:17" s="18" customFormat="1" ht="13.5" customHeight="1">
      <c r="A15" s="54">
        <v>2010</v>
      </c>
      <c r="B15" s="9"/>
      <c r="C15" s="9"/>
      <c r="D15" s="9"/>
      <c r="E15" s="9"/>
      <c r="F15" s="9">
        <v>2.2</v>
      </c>
      <c r="G15" s="9">
        <v>5.5</v>
      </c>
      <c r="H15" s="9">
        <v>2063.6</v>
      </c>
      <c r="I15" s="9">
        <v>2441.5</v>
      </c>
      <c r="J15" s="9">
        <v>3059.3</v>
      </c>
      <c r="K15" s="9">
        <v>2117</v>
      </c>
      <c r="L15" s="9"/>
      <c r="M15" s="9">
        <v>37.6</v>
      </c>
      <c r="N15" s="9"/>
      <c r="O15" s="9"/>
      <c r="P15" s="33"/>
      <c r="Q15" s="52">
        <f t="shared" si="0"/>
        <v>9726.699999999999</v>
      </c>
    </row>
    <row r="16" spans="1:17" s="18" customFormat="1" ht="13.5" customHeight="1">
      <c r="A16" s="54">
        <v>2011</v>
      </c>
      <c r="B16" s="9"/>
      <c r="C16" s="9"/>
      <c r="D16" s="9"/>
      <c r="E16" s="9"/>
      <c r="F16" s="9"/>
      <c r="G16" s="9">
        <v>6.9</v>
      </c>
      <c r="H16" s="9">
        <v>2493.5</v>
      </c>
      <c r="I16" s="9">
        <v>3244.3</v>
      </c>
      <c r="J16" s="9">
        <v>2409.2</v>
      </c>
      <c r="K16" s="9">
        <v>1877.8</v>
      </c>
      <c r="L16" s="9"/>
      <c r="M16" s="9">
        <v>109.1</v>
      </c>
      <c r="N16" s="9"/>
      <c r="O16" s="9"/>
      <c r="P16" s="33"/>
      <c r="Q16" s="52">
        <f t="shared" si="0"/>
        <v>10140.800000000001</v>
      </c>
    </row>
    <row r="17" spans="1:17" s="18" customFormat="1" ht="13.5" customHeight="1">
      <c r="A17" s="54">
        <v>2012</v>
      </c>
      <c r="B17" s="9"/>
      <c r="C17" s="9"/>
      <c r="D17" s="9"/>
      <c r="E17" s="9"/>
      <c r="F17" s="9"/>
      <c r="G17" s="9"/>
      <c r="H17" s="9">
        <v>1159.2</v>
      </c>
      <c r="I17" s="9">
        <v>920.1</v>
      </c>
      <c r="J17" s="9">
        <v>814.4</v>
      </c>
      <c r="K17" s="9">
        <v>898.5</v>
      </c>
      <c r="L17" s="9">
        <v>1.7</v>
      </c>
      <c r="M17" s="9">
        <v>19.2</v>
      </c>
      <c r="N17" s="9"/>
      <c r="O17" s="9"/>
      <c r="P17" s="33"/>
      <c r="Q17" s="52">
        <f t="shared" si="0"/>
        <v>3813.1</v>
      </c>
    </row>
    <row r="18" spans="1:17" s="18" customFormat="1" ht="13.5" customHeight="1">
      <c r="A18" s="54">
        <v>2013</v>
      </c>
      <c r="B18" s="9"/>
      <c r="C18" s="9"/>
      <c r="D18" s="9"/>
      <c r="E18" s="9"/>
      <c r="F18" s="9"/>
      <c r="G18" s="9">
        <v>36</v>
      </c>
      <c r="H18" s="9">
        <v>1994.4</v>
      </c>
      <c r="I18" s="9">
        <v>863.8</v>
      </c>
      <c r="J18" s="9">
        <v>799.9</v>
      </c>
      <c r="K18" s="9">
        <v>604.6</v>
      </c>
      <c r="L18" s="9"/>
      <c r="M18" s="9"/>
      <c r="N18" s="9"/>
      <c r="O18" s="9"/>
      <c r="P18" s="33"/>
      <c r="Q18" s="52">
        <f t="shared" si="0"/>
        <v>4298.7</v>
      </c>
    </row>
    <row r="19" spans="1:17" s="18" customFormat="1" ht="13.5" customHeight="1">
      <c r="A19" s="54">
        <v>2014</v>
      </c>
      <c r="B19" s="9"/>
      <c r="C19" s="9"/>
      <c r="D19" s="9"/>
      <c r="E19" s="9"/>
      <c r="F19" s="9"/>
      <c r="G19" s="9">
        <v>21.9</v>
      </c>
      <c r="H19" s="9">
        <v>321.4</v>
      </c>
      <c r="I19" s="9">
        <v>353.3</v>
      </c>
      <c r="J19" s="9">
        <v>141.8</v>
      </c>
      <c r="K19" s="9">
        <v>164</v>
      </c>
      <c r="L19" s="9"/>
      <c r="M19" s="9">
        <v>1.8</v>
      </c>
      <c r="N19" s="9"/>
      <c r="O19" s="9"/>
      <c r="P19" s="33"/>
      <c r="Q19" s="52">
        <f t="shared" si="0"/>
        <v>1004.1999999999998</v>
      </c>
    </row>
    <row r="20" spans="1:17" s="18" customFormat="1" ht="13.5" customHeight="1">
      <c r="A20" s="54">
        <v>2015</v>
      </c>
      <c r="B20" s="9"/>
      <c r="C20" s="9"/>
      <c r="D20" s="9"/>
      <c r="E20" s="9"/>
      <c r="F20" s="9"/>
      <c r="G20" s="9">
        <v>12.8</v>
      </c>
      <c r="H20" s="9">
        <v>68.2</v>
      </c>
      <c r="I20" s="9">
        <v>110.9</v>
      </c>
      <c r="J20" s="9">
        <v>10.3</v>
      </c>
      <c r="K20" s="9">
        <v>39.9</v>
      </c>
      <c r="L20" s="9"/>
      <c r="M20" s="9"/>
      <c r="N20" s="9"/>
      <c r="O20" s="9"/>
      <c r="P20" s="33"/>
      <c r="Q20" s="52">
        <f t="shared" si="0"/>
        <v>242.10000000000002</v>
      </c>
    </row>
    <row r="21" spans="1:17" s="18" customFormat="1" ht="13.5" customHeight="1">
      <c r="A21" s="54">
        <v>2016</v>
      </c>
      <c r="B21" s="9"/>
      <c r="C21" s="9"/>
      <c r="D21" s="9"/>
      <c r="E21" s="9"/>
      <c r="F21" s="9"/>
      <c r="G21" s="9"/>
      <c r="H21" s="9">
        <v>41</v>
      </c>
      <c r="I21" s="9">
        <v>6</v>
      </c>
      <c r="J21" s="9">
        <v>3.6</v>
      </c>
      <c r="K21" s="9"/>
      <c r="L21" s="9"/>
      <c r="M21" s="9"/>
      <c r="N21" s="9"/>
      <c r="O21" s="9"/>
      <c r="P21" s="33"/>
      <c r="Q21" s="52">
        <f t="shared" si="0"/>
        <v>50.6</v>
      </c>
    </row>
    <row r="22" spans="1:17" s="18" customFormat="1" ht="13.5" customHeight="1" thickBot="1">
      <c r="A22" s="54">
        <v>2017</v>
      </c>
      <c r="B22" s="9"/>
      <c r="C22" s="9"/>
      <c r="D22" s="9"/>
      <c r="E22" s="9"/>
      <c r="F22" s="9"/>
      <c r="G22" s="9">
        <v>9.9</v>
      </c>
      <c r="H22" s="9"/>
      <c r="I22" s="9"/>
      <c r="J22" s="9">
        <v>3.4</v>
      </c>
      <c r="K22" s="9"/>
      <c r="L22" s="9"/>
      <c r="M22" s="9"/>
      <c r="N22" s="9"/>
      <c r="O22" s="9"/>
      <c r="P22" s="33"/>
      <c r="Q22" s="52">
        <f t="shared" si="0"/>
        <v>13.3</v>
      </c>
    </row>
    <row r="23" spans="1:18" s="18" customFormat="1" ht="16.5" customHeight="1" thickBot="1">
      <c r="A23" s="57" t="s">
        <v>14</v>
      </c>
      <c r="B23" s="58">
        <f>SUM(B5:B22)</f>
        <v>0</v>
      </c>
      <c r="C23" s="58">
        <f aca="true" t="shared" si="1" ref="C23:Q23">SUM(C5:C22)</f>
        <v>0</v>
      </c>
      <c r="D23" s="58">
        <f t="shared" si="1"/>
        <v>0</v>
      </c>
      <c r="E23" s="58">
        <f t="shared" si="1"/>
        <v>0</v>
      </c>
      <c r="F23" s="58">
        <f t="shared" si="1"/>
        <v>3697.8999999999996</v>
      </c>
      <c r="G23" s="58">
        <f t="shared" si="1"/>
        <v>1387.5000000000002</v>
      </c>
      <c r="H23" s="58">
        <f t="shared" si="1"/>
        <v>25962.800000000003</v>
      </c>
      <c r="I23" s="58">
        <f t="shared" si="1"/>
        <v>58008.70000000001</v>
      </c>
      <c r="J23" s="58">
        <f t="shared" si="1"/>
        <v>62018.100000000006</v>
      </c>
      <c r="K23" s="58">
        <f t="shared" si="1"/>
        <v>68626.09999999999</v>
      </c>
      <c r="L23" s="58">
        <f t="shared" si="1"/>
        <v>1.7</v>
      </c>
      <c r="M23" s="58">
        <f t="shared" si="1"/>
        <v>749.4000000000001</v>
      </c>
      <c r="N23" s="58">
        <f t="shared" si="1"/>
        <v>307.9</v>
      </c>
      <c r="O23" s="58">
        <f t="shared" si="1"/>
        <v>0</v>
      </c>
      <c r="P23" s="59">
        <f t="shared" si="1"/>
        <v>32.699999999999996</v>
      </c>
      <c r="Q23" s="60">
        <f t="shared" si="1"/>
        <v>220792.80000000002</v>
      </c>
      <c r="R23" s="49"/>
    </row>
    <row r="24" spans="1:2" ht="12.75">
      <c r="A24" s="5" t="s">
        <v>15</v>
      </c>
      <c r="B24" s="6" t="s">
        <v>21</v>
      </c>
    </row>
    <row r="25" spans="1:13" ht="12.75">
      <c r="A25" s="5"/>
      <c r="B25" s="5"/>
      <c r="C25" s="6"/>
      <c r="G25" s="96"/>
      <c r="H25" s="96"/>
      <c r="I25" s="96"/>
      <c r="J25" s="96"/>
      <c r="K25" s="96"/>
      <c r="L25" s="96"/>
      <c r="M25" s="96"/>
    </row>
    <row r="26" spans="1:17" ht="12.75">
      <c r="A26" s="5"/>
      <c r="B26" s="5"/>
      <c r="C26" s="6"/>
      <c r="H26" s="95"/>
      <c r="I26" s="95"/>
      <c r="J26" s="95"/>
      <c r="K26" s="95"/>
      <c r="M26" s="95"/>
      <c r="Q26" s="95"/>
    </row>
    <row r="27" spans="1:3" ht="12.75">
      <c r="A27" s="5"/>
      <c r="B27" s="5"/>
      <c r="C27" s="6"/>
    </row>
    <row r="28" spans="1:3" ht="12.75">
      <c r="A28" s="5"/>
      <c r="B28" s="5"/>
      <c r="C28" s="6"/>
    </row>
    <row r="29" spans="1:3" ht="12.75">
      <c r="A29" s="5"/>
      <c r="B29" s="5"/>
      <c r="C29" s="6"/>
    </row>
    <row r="30" spans="1:3" ht="12.75">
      <c r="A30" s="6"/>
      <c r="B30" s="6"/>
      <c r="C30" s="7"/>
    </row>
    <row r="32" spans="1:17" ht="15.75">
      <c r="A32" s="102" t="s">
        <v>30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ht="12.75">
      <c r="A33" s="103" t="s">
        <v>26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ht="13.5" thickBot="1"/>
    <row r="35" spans="1:17" s="90" customFormat="1" ht="16.5" customHeight="1" thickBot="1">
      <c r="A35" s="57" t="s">
        <v>0</v>
      </c>
      <c r="B35" s="85" t="s">
        <v>47</v>
      </c>
      <c r="C35" s="85" t="s">
        <v>1</v>
      </c>
      <c r="D35" s="85" t="s">
        <v>2</v>
      </c>
      <c r="E35" s="85" t="s">
        <v>3</v>
      </c>
      <c r="F35" s="85" t="s">
        <v>4</v>
      </c>
      <c r="G35" s="85" t="s">
        <v>5</v>
      </c>
      <c r="H35" s="85" t="s">
        <v>6</v>
      </c>
      <c r="I35" s="85" t="s">
        <v>7</v>
      </c>
      <c r="J35" s="85" t="s">
        <v>8</v>
      </c>
      <c r="K35" s="85" t="s">
        <v>9</v>
      </c>
      <c r="L35" s="85" t="s">
        <v>48</v>
      </c>
      <c r="M35" s="85" t="s">
        <v>10</v>
      </c>
      <c r="N35" s="85" t="s">
        <v>11</v>
      </c>
      <c r="O35" s="85" t="s">
        <v>12</v>
      </c>
      <c r="P35" s="87" t="s">
        <v>13</v>
      </c>
      <c r="Q35" s="88" t="s">
        <v>14</v>
      </c>
    </row>
    <row r="36" spans="1:17" s="18" customFormat="1" ht="13.5" customHeight="1">
      <c r="A36" s="65">
        <v>2000</v>
      </c>
      <c r="B36" s="14"/>
      <c r="C36" s="14"/>
      <c r="D36" s="14"/>
      <c r="E36" s="14"/>
      <c r="F36" s="14"/>
      <c r="G36" s="14"/>
      <c r="H36" s="14">
        <v>36931.3</v>
      </c>
      <c r="I36" s="14"/>
      <c r="J36" s="14"/>
      <c r="K36" s="14">
        <v>4694.6</v>
      </c>
      <c r="L36" s="14"/>
      <c r="M36" s="14"/>
      <c r="N36" s="14"/>
      <c r="O36" s="14"/>
      <c r="P36" s="38"/>
      <c r="Q36" s="64">
        <f>SUM(B36:P36)</f>
        <v>41625.9</v>
      </c>
    </row>
    <row r="37" spans="1:17" s="18" customFormat="1" ht="13.5" customHeight="1">
      <c r="A37" s="54">
        <v>2001</v>
      </c>
      <c r="B37" s="9"/>
      <c r="C37" s="9"/>
      <c r="D37" s="9"/>
      <c r="E37" s="9"/>
      <c r="F37" s="9">
        <v>25586.4</v>
      </c>
      <c r="G37" s="9"/>
      <c r="H37" s="9">
        <v>157139.7</v>
      </c>
      <c r="I37" s="9"/>
      <c r="J37" s="9">
        <v>6165.7</v>
      </c>
      <c r="K37" s="9">
        <v>208468.9</v>
      </c>
      <c r="L37" s="9"/>
      <c r="M37" s="9"/>
      <c r="N37" s="9"/>
      <c r="O37" s="9"/>
      <c r="P37" s="33"/>
      <c r="Q37" s="52">
        <f aca="true" t="shared" si="2" ref="Q37:Q53">SUM(B37:P37)</f>
        <v>397360.7</v>
      </c>
    </row>
    <row r="38" spans="1:17" s="18" customFormat="1" ht="13.5" customHeight="1">
      <c r="A38" s="54">
        <v>2002</v>
      </c>
      <c r="B38" s="9"/>
      <c r="C38" s="9"/>
      <c r="D38" s="9"/>
      <c r="E38" s="9"/>
      <c r="F38" s="9">
        <v>164952.1</v>
      </c>
      <c r="G38" s="9">
        <v>77152.5</v>
      </c>
      <c r="H38" s="9">
        <v>455794.8</v>
      </c>
      <c r="I38" s="9"/>
      <c r="J38" s="9">
        <v>5056.4</v>
      </c>
      <c r="K38" s="9">
        <v>799564.1</v>
      </c>
      <c r="L38" s="9"/>
      <c r="M38" s="9"/>
      <c r="N38" s="9"/>
      <c r="O38" s="9"/>
      <c r="P38" s="33"/>
      <c r="Q38" s="52">
        <f t="shared" si="2"/>
        <v>1502519.9</v>
      </c>
    </row>
    <row r="39" spans="1:17" s="18" customFormat="1" ht="13.5" customHeight="1">
      <c r="A39" s="54">
        <v>2003</v>
      </c>
      <c r="B39" s="9"/>
      <c r="C39" s="9"/>
      <c r="D39" s="9"/>
      <c r="E39" s="9"/>
      <c r="F39" s="9">
        <v>67920.7</v>
      </c>
      <c r="G39" s="9">
        <v>172737.5</v>
      </c>
      <c r="H39" s="9">
        <v>1102061.4</v>
      </c>
      <c r="I39" s="9">
        <v>3698052</v>
      </c>
      <c r="J39" s="9">
        <v>1775717</v>
      </c>
      <c r="K39" s="9">
        <v>2987636.6</v>
      </c>
      <c r="L39" s="9"/>
      <c r="M39" s="9"/>
      <c r="N39" s="9"/>
      <c r="O39" s="9"/>
      <c r="P39" s="33">
        <v>4652.4</v>
      </c>
      <c r="Q39" s="52">
        <f t="shared" si="2"/>
        <v>9808777.6</v>
      </c>
    </row>
    <row r="40" spans="1:17" s="18" customFormat="1" ht="13.5" customHeight="1">
      <c r="A40" s="54">
        <v>2004</v>
      </c>
      <c r="B40" s="9"/>
      <c r="C40" s="9"/>
      <c r="D40" s="9"/>
      <c r="E40" s="9"/>
      <c r="F40" s="9">
        <v>85773.1</v>
      </c>
      <c r="G40" s="9">
        <v>219925.6</v>
      </c>
      <c r="H40" s="9">
        <v>3664334.4</v>
      </c>
      <c r="I40" s="9">
        <v>5309249.8</v>
      </c>
      <c r="J40" s="9">
        <v>5604023.7</v>
      </c>
      <c r="K40" s="9">
        <v>6556890.100000001</v>
      </c>
      <c r="L40" s="9"/>
      <c r="M40" s="9"/>
      <c r="N40" s="9"/>
      <c r="O40" s="9"/>
      <c r="P40" s="33">
        <v>4859.8</v>
      </c>
      <c r="Q40" s="52">
        <f t="shared" si="2"/>
        <v>21445056.500000004</v>
      </c>
    </row>
    <row r="41" spans="1:17" s="18" customFormat="1" ht="13.5" customHeight="1">
      <c r="A41" s="54">
        <v>2005</v>
      </c>
      <c r="B41" s="9"/>
      <c r="C41" s="9"/>
      <c r="D41" s="9"/>
      <c r="E41" s="9"/>
      <c r="F41" s="9">
        <v>1464880</v>
      </c>
      <c r="G41" s="9">
        <v>221249.6</v>
      </c>
      <c r="H41" s="9">
        <v>4461773.6</v>
      </c>
      <c r="I41" s="9">
        <v>9172585.9</v>
      </c>
      <c r="J41" s="9">
        <v>9696214</v>
      </c>
      <c r="K41" s="9">
        <v>13100686</v>
      </c>
      <c r="L41" s="9"/>
      <c r="M41" s="9">
        <v>96593.9</v>
      </c>
      <c r="N41" s="9"/>
      <c r="O41" s="9"/>
      <c r="P41" s="33">
        <v>3491.1</v>
      </c>
      <c r="Q41" s="52">
        <f t="shared" si="2"/>
        <v>38217474.1</v>
      </c>
    </row>
    <row r="42" spans="1:17" s="18" customFormat="1" ht="13.5" customHeight="1">
      <c r="A42" s="54">
        <v>2006</v>
      </c>
      <c r="B42" s="9"/>
      <c r="C42" s="9"/>
      <c r="D42" s="9"/>
      <c r="E42" s="9"/>
      <c r="F42" s="9">
        <v>1239756</v>
      </c>
      <c r="G42" s="9">
        <v>142476.5</v>
      </c>
      <c r="H42" s="9">
        <v>3580148.3</v>
      </c>
      <c r="I42" s="9">
        <v>9514969.5</v>
      </c>
      <c r="J42" s="9">
        <v>12381730.7</v>
      </c>
      <c r="K42" s="9">
        <v>19224717.6</v>
      </c>
      <c r="L42" s="9"/>
      <c r="M42" s="9">
        <v>151319.2</v>
      </c>
      <c r="N42" s="9">
        <v>203953</v>
      </c>
      <c r="O42" s="9"/>
      <c r="P42" s="33">
        <v>7263.9</v>
      </c>
      <c r="Q42" s="52">
        <f t="shared" si="2"/>
        <v>46446334.7</v>
      </c>
    </row>
    <row r="43" spans="1:17" s="18" customFormat="1" ht="13.5" customHeight="1">
      <c r="A43" s="54">
        <v>2007</v>
      </c>
      <c r="B43" s="9"/>
      <c r="C43" s="9"/>
      <c r="D43" s="9"/>
      <c r="E43" s="9"/>
      <c r="F43" s="9">
        <v>811410.9</v>
      </c>
      <c r="G43" s="9">
        <v>214430</v>
      </c>
      <c r="H43" s="9">
        <v>3918141.6</v>
      </c>
      <c r="I43" s="9">
        <v>7894153.7</v>
      </c>
      <c r="J43" s="9">
        <v>12941827.1</v>
      </c>
      <c r="K43" s="9">
        <v>9883700.4</v>
      </c>
      <c r="L43" s="9"/>
      <c r="M43" s="9">
        <v>157445.8</v>
      </c>
      <c r="N43" s="9">
        <v>129032.1</v>
      </c>
      <c r="O43" s="9"/>
      <c r="P43" s="33">
        <v>9139.5</v>
      </c>
      <c r="Q43" s="52">
        <f t="shared" si="2"/>
        <v>35959281.099999994</v>
      </c>
    </row>
    <row r="44" spans="1:17" s="18" customFormat="1" ht="13.5" customHeight="1">
      <c r="A44" s="54">
        <v>2008</v>
      </c>
      <c r="B44" s="9"/>
      <c r="C44" s="9"/>
      <c r="D44" s="9"/>
      <c r="E44" s="9"/>
      <c r="F44" s="9">
        <v>233841</v>
      </c>
      <c r="G44" s="9"/>
      <c r="H44" s="9">
        <v>2414496.6</v>
      </c>
      <c r="I44" s="9">
        <v>6970249.5</v>
      </c>
      <c r="J44" s="9">
        <v>7291029.9</v>
      </c>
      <c r="K44" s="9">
        <v>10392159.6</v>
      </c>
      <c r="L44" s="9"/>
      <c r="M44" s="9">
        <v>85161.8</v>
      </c>
      <c r="N44" s="9"/>
      <c r="O44" s="9"/>
      <c r="P44" s="33">
        <v>1819</v>
      </c>
      <c r="Q44" s="52">
        <f t="shared" si="2"/>
        <v>27388757.400000002</v>
      </c>
    </row>
    <row r="45" spans="1:17" s="18" customFormat="1" ht="13.5" customHeight="1">
      <c r="A45" s="54">
        <v>2009</v>
      </c>
      <c r="B45" s="9"/>
      <c r="C45" s="9"/>
      <c r="D45" s="9"/>
      <c r="E45" s="9"/>
      <c r="F45" s="9">
        <v>133318.4</v>
      </c>
      <c r="G45" s="9"/>
      <c r="H45" s="9">
        <v>2217991.3</v>
      </c>
      <c r="I45" s="9">
        <v>4953869.1</v>
      </c>
      <c r="J45" s="9">
        <v>3663199.3</v>
      </c>
      <c r="K45" s="9">
        <v>3877959.9</v>
      </c>
      <c r="L45" s="9"/>
      <c r="M45" s="9">
        <v>93393.8</v>
      </c>
      <c r="N45" s="9"/>
      <c r="O45" s="9"/>
      <c r="P45" s="33"/>
      <c r="Q45" s="52">
        <f t="shared" si="2"/>
        <v>14939731.799999999</v>
      </c>
    </row>
    <row r="46" spans="1:17" s="18" customFormat="1" ht="13.5" customHeight="1">
      <c r="A46" s="54">
        <v>2010</v>
      </c>
      <c r="B46" s="9"/>
      <c r="C46" s="9"/>
      <c r="D46" s="9"/>
      <c r="E46" s="9"/>
      <c r="F46" s="9">
        <v>4785.9</v>
      </c>
      <c r="G46" s="9">
        <v>4809.1</v>
      </c>
      <c r="H46" s="9">
        <v>2939628.3</v>
      </c>
      <c r="I46" s="9">
        <v>2326079.9</v>
      </c>
      <c r="J46" s="9">
        <v>2421841.1</v>
      </c>
      <c r="K46" s="9">
        <v>2340038.5</v>
      </c>
      <c r="L46" s="9"/>
      <c r="M46" s="9">
        <v>44576.3</v>
      </c>
      <c r="N46" s="9"/>
      <c r="O46" s="9"/>
      <c r="P46" s="33"/>
      <c r="Q46" s="52">
        <f t="shared" si="2"/>
        <v>10081759.1</v>
      </c>
    </row>
    <row r="47" spans="1:17" s="18" customFormat="1" ht="13.5" customHeight="1">
      <c r="A47" s="54">
        <v>2011</v>
      </c>
      <c r="B47" s="9"/>
      <c r="C47" s="9"/>
      <c r="D47" s="9"/>
      <c r="E47" s="9"/>
      <c r="F47" s="9"/>
      <c r="G47" s="9">
        <v>4828.7</v>
      </c>
      <c r="H47" s="9">
        <v>3615073.33</v>
      </c>
      <c r="I47" s="9">
        <v>3226021.8</v>
      </c>
      <c r="J47" s="9">
        <v>2287896.3</v>
      </c>
      <c r="K47" s="9">
        <v>2080502.3</v>
      </c>
      <c r="L47" s="9"/>
      <c r="M47" s="9">
        <v>102805.4</v>
      </c>
      <c r="N47" s="9"/>
      <c r="O47" s="9"/>
      <c r="P47" s="33"/>
      <c r="Q47" s="52">
        <f t="shared" si="2"/>
        <v>11317127.83</v>
      </c>
    </row>
    <row r="48" spans="1:17" s="18" customFormat="1" ht="13.5" customHeight="1">
      <c r="A48" s="54">
        <v>2012</v>
      </c>
      <c r="B48" s="9"/>
      <c r="C48" s="9"/>
      <c r="D48" s="9"/>
      <c r="E48" s="9"/>
      <c r="F48" s="9"/>
      <c r="G48" s="9"/>
      <c r="H48" s="9">
        <v>1548256.8</v>
      </c>
      <c r="I48" s="9">
        <v>975733.8</v>
      </c>
      <c r="J48" s="9">
        <v>861556</v>
      </c>
      <c r="K48" s="9">
        <v>1200191.9</v>
      </c>
      <c r="L48" s="9">
        <v>3767.8</v>
      </c>
      <c r="M48" s="9">
        <v>30045.6</v>
      </c>
      <c r="N48" s="9"/>
      <c r="O48" s="9"/>
      <c r="P48" s="33"/>
      <c r="Q48" s="52">
        <f t="shared" si="2"/>
        <v>4619551.899999999</v>
      </c>
    </row>
    <row r="49" spans="1:17" s="18" customFormat="1" ht="13.5" customHeight="1">
      <c r="A49" s="54">
        <v>2013</v>
      </c>
      <c r="B49" s="9"/>
      <c r="C49" s="9"/>
      <c r="D49" s="9"/>
      <c r="E49" s="9"/>
      <c r="F49" s="9"/>
      <c r="G49" s="9">
        <v>44782.9</v>
      </c>
      <c r="H49" s="9">
        <v>2632797.3</v>
      </c>
      <c r="I49" s="9">
        <v>897368.4</v>
      </c>
      <c r="J49" s="9">
        <v>882633.1</v>
      </c>
      <c r="K49" s="9">
        <v>906204.1</v>
      </c>
      <c r="L49" s="9"/>
      <c r="M49" s="9"/>
      <c r="N49" s="9"/>
      <c r="O49" s="9"/>
      <c r="P49" s="33"/>
      <c r="Q49" s="52">
        <f t="shared" si="2"/>
        <v>5363785.799999999</v>
      </c>
    </row>
    <row r="50" spans="1:17" s="18" customFormat="1" ht="13.5" customHeight="1">
      <c r="A50" s="54">
        <v>2014</v>
      </c>
      <c r="B50" s="9"/>
      <c r="C50" s="9"/>
      <c r="D50" s="9"/>
      <c r="E50" s="9"/>
      <c r="F50" s="9"/>
      <c r="G50" s="9">
        <v>24739.3</v>
      </c>
      <c r="H50" s="9">
        <v>368337.3</v>
      </c>
      <c r="I50" s="9">
        <v>336354.2</v>
      </c>
      <c r="J50" s="9">
        <v>158824</v>
      </c>
      <c r="K50" s="9">
        <v>216688.4</v>
      </c>
      <c r="L50" s="9"/>
      <c r="M50" s="9">
        <v>2960.2</v>
      </c>
      <c r="N50" s="9"/>
      <c r="O50" s="9"/>
      <c r="P50" s="33"/>
      <c r="Q50" s="52">
        <f t="shared" si="2"/>
        <v>1107903.4</v>
      </c>
    </row>
    <row r="51" spans="1:17" s="18" customFormat="1" ht="13.5" customHeight="1">
      <c r="A51" s="54">
        <v>2015</v>
      </c>
      <c r="B51" s="9"/>
      <c r="C51" s="9"/>
      <c r="D51" s="9"/>
      <c r="E51" s="9"/>
      <c r="F51" s="9"/>
      <c r="G51" s="9">
        <v>12873.6</v>
      </c>
      <c r="H51" s="9">
        <v>70132.3</v>
      </c>
      <c r="I51" s="9">
        <v>95641.4</v>
      </c>
      <c r="J51" s="9">
        <v>13277.1</v>
      </c>
      <c r="K51" s="9">
        <v>46046</v>
      </c>
      <c r="L51" s="9"/>
      <c r="M51" s="9"/>
      <c r="N51" s="9"/>
      <c r="O51" s="9"/>
      <c r="P51" s="33"/>
      <c r="Q51" s="52">
        <f t="shared" si="2"/>
        <v>237970.4</v>
      </c>
    </row>
    <row r="52" spans="1:17" s="18" customFormat="1" ht="13.5" customHeight="1">
      <c r="A52" s="54">
        <v>2016</v>
      </c>
      <c r="B52" s="9"/>
      <c r="C52" s="9"/>
      <c r="D52" s="9"/>
      <c r="E52" s="9"/>
      <c r="F52" s="9"/>
      <c r="G52" s="9"/>
      <c r="H52" s="9">
        <v>37717.2</v>
      </c>
      <c r="I52" s="9">
        <v>4283.9</v>
      </c>
      <c r="J52" s="9">
        <v>3149</v>
      </c>
      <c r="K52" s="9"/>
      <c r="L52" s="9"/>
      <c r="M52" s="9"/>
      <c r="N52" s="9"/>
      <c r="O52" s="9"/>
      <c r="P52" s="33"/>
      <c r="Q52" s="52">
        <f t="shared" si="2"/>
        <v>45150.1</v>
      </c>
    </row>
    <row r="53" spans="1:17" s="18" customFormat="1" ht="13.5" customHeight="1" thickBot="1">
      <c r="A53" s="54">
        <v>2017</v>
      </c>
      <c r="B53" s="9"/>
      <c r="C53" s="9"/>
      <c r="D53" s="9"/>
      <c r="E53" s="9"/>
      <c r="F53" s="9"/>
      <c r="G53" s="9">
        <v>9982.6</v>
      </c>
      <c r="H53" s="9"/>
      <c r="I53" s="9"/>
      <c r="J53" s="9">
        <v>1465.4</v>
      </c>
      <c r="K53" s="9"/>
      <c r="L53" s="9"/>
      <c r="M53" s="9"/>
      <c r="N53" s="9"/>
      <c r="O53" s="9"/>
      <c r="P53" s="33"/>
      <c r="Q53" s="52">
        <f t="shared" si="2"/>
        <v>11448</v>
      </c>
    </row>
    <row r="54" spans="1:17" s="18" customFormat="1" ht="16.5" customHeight="1" thickBot="1">
      <c r="A54" s="57" t="s">
        <v>14</v>
      </c>
      <c r="B54" s="58">
        <f>SUM(B36:B53)</f>
        <v>0</v>
      </c>
      <c r="C54" s="58">
        <f aca="true" t="shared" si="3" ref="C54:Q54">SUM(C36:C53)</f>
        <v>0</v>
      </c>
      <c r="D54" s="58">
        <f t="shared" si="3"/>
        <v>0</v>
      </c>
      <c r="E54" s="58">
        <f t="shared" si="3"/>
        <v>0</v>
      </c>
      <c r="F54" s="58">
        <f t="shared" si="3"/>
        <v>4232224.5</v>
      </c>
      <c r="G54" s="58">
        <f t="shared" si="3"/>
        <v>1149987.9000000001</v>
      </c>
      <c r="H54" s="58">
        <f t="shared" si="3"/>
        <v>33220755.530000005</v>
      </c>
      <c r="I54" s="58">
        <f t="shared" si="3"/>
        <v>55374612.9</v>
      </c>
      <c r="J54" s="58">
        <f t="shared" si="3"/>
        <v>59995605.8</v>
      </c>
      <c r="K54" s="58">
        <f t="shared" si="3"/>
        <v>73826149.00000001</v>
      </c>
      <c r="L54" s="58">
        <f t="shared" si="3"/>
        <v>3767.8</v>
      </c>
      <c r="M54" s="58">
        <f t="shared" si="3"/>
        <v>764302</v>
      </c>
      <c r="N54" s="58">
        <f t="shared" si="3"/>
        <v>332985.1</v>
      </c>
      <c r="O54" s="58">
        <f t="shared" si="3"/>
        <v>0</v>
      </c>
      <c r="P54" s="58">
        <f t="shared" si="3"/>
        <v>31225.7</v>
      </c>
      <c r="Q54" s="60">
        <f t="shared" si="3"/>
        <v>228931616.23000005</v>
      </c>
    </row>
    <row r="55" spans="1:2" ht="12.75">
      <c r="A55" s="5" t="s">
        <v>15</v>
      </c>
      <c r="B55" s="6" t="s">
        <v>21</v>
      </c>
    </row>
    <row r="56" ht="12.75">
      <c r="C56" s="6"/>
    </row>
    <row r="57" spans="8:10" ht="12.75">
      <c r="H57" s="96"/>
      <c r="I57" s="96"/>
      <c r="J57" s="96"/>
    </row>
  </sheetData>
  <sheetProtection/>
  <mergeCells count="4">
    <mergeCell ref="A1:Q1"/>
    <mergeCell ref="A32:Q32"/>
    <mergeCell ref="A2:Q2"/>
    <mergeCell ref="A33:Q3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7.28125" style="27" customWidth="1"/>
    <col min="3" max="3" width="6.140625" style="17" customWidth="1"/>
    <col min="4" max="4" width="6.28125" style="17" customWidth="1"/>
    <col min="5" max="5" width="7.00390625" style="17" customWidth="1"/>
    <col min="6" max="6" width="9.00390625" style="17" customWidth="1"/>
    <col min="7" max="7" width="9.140625" style="17" customWidth="1"/>
    <col min="8" max="8" width="10.00390625" style="17" customWidth="1"/>
    <col min="9" max="9" width="10.421875" style="17" customWidth="1"/>
    <col min="10" max="12" width="9.7109375" style="17" customWidth="1"/>
    <col min="13" max="13" width="10.140625" style="17" customWidth="1"/>
    <col min="14" max="14" width="9.28125" style="17" customWidth="1"/>
    <col min="15" max="15" width="6.421875" style="17" customWidth="1"/>
    <col min="16" max="16" width="9.00390625" style="17" customWidth="1"/>
    <col min="17" max="17" width="10.7109375" style="17" customWidth="1"/>
    <col min="18" max="16384" width="11.421875" style="17" customWidth="1"/>
  </cols>
  <sheetData>
    <row r="1" spans="1:17" ht="15.75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31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7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18" customFormat="1" ht="13.5" customHeight="1">
      <c r="A5" s="65">
        <v>2001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>
        <v>1</v>
      </c>
      <c r="O5" s="14"/>
      <c r="P5" s="38"/>
      <c r="Q5" s="64">
        <f>SUM(B5:P5)</f>
        <v>1</v>
      </c>
    </row>
    <row r="6" spans="1:17" s="18" customFormat="1" ht="13.5" customHeight="1">
      <c r="A6" s="54">
        <v>2002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33"/>
      <c r="Q6" s="52">
        <f aca="true" t="shared" si="0" ref="Q6:Q21">SUM(B6:P6)</f>
        <v>0</v>
      </c>
    </row>
    <row r="7" spans="1:256" s="39" customFormat="1" ht="13.5" customHeight="1">
      <c r="A7" s="54">
        <v>2003</v>
      </c>
      <c r="B7" s="9"/>
      <c r="C7" s="9"/>
      <c r="D7" s="9"/>
      <c r="E7" s="9"/>
      <c r="F7" s="9"/>
      <c r="G7" s="9">
        <v>0.7</v>
      </c>
      <c r="H7" s="9"/>
      <c r="I7" s="9"/>
      <c r="J7" s="9"/>
      <c r="K7" s="9">
        <v>6.5</v>
      </c>
      <c r="L7" s="9"/>
      <c r="M7" s="9">
        <v>1.2</v>
      </c>
      <c r="N7" s="9"/>
      <c r="O7" s="9"/>
      <c r="P7" s="33"/>
      <c r="Q7" s="52">
        <f t="shared" si="0"/>
        <v>8.4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39" customFormat="1" ht="13.5" customHeight="1">
      <c r="A8" s="54">
        <v>2004</v>
      </c>
      <c r="B8" s="9"/>
      <c r="C8" s="9"/>
      <c r="D8" s="9"/>
      <c r="E8" s="9"/>
      <c r="F8" s="9"/>
      <c r="G8" s="9"/>
      <c r="H8" s="9"/>
      <c r="I8" s="9"/>
      <c r="J8" s="9"/>
      <c r="K8" s="9">
        <v>3.6</v>
      </c>
      <c r="L8" s="9"/>
      <c r="M8" s="9"/>
      <c r="N8" s="9">
        <v>3</v>
      </c>
      <c r="O8" s="9"/>
      <c r="P8" s="33"/>
      <c r="Q8" s="52">
        <f t="shared" si="0"/>
        <v>6.6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39" customFormat="1" ht="13.5" customHeight="1">
      <c r="A9" s="54">
        <v>2005</v>
      </c>
      <c r="B9" s="9"/>
      <c r="C9" s="9"/>
      <c r="D9" s="9"/>
      <c r="E9" s="9"/>
      <c r="F9" s="9"/>
      <c r="G9" s="9"/>
      <c r="H9" s="9">
        <v>2</v>
      </c>
      <c r="I9" s="9"/>
      <c r="J9" s="9"/>
      <c r="K9" s="9">
        <v>1.4</v>
      </c>
      <c r="L9" s="9"/>
      <c r="M9" s="9"/>
      <c r="N9" s="9">
        <v>4.3</v>
      </c>
      <c r="O9" s="9"/>
      <c r="P9" s="33"/>
      <c r="Q9" s="52">
        <f t="shared" si="0"/>
        <v>7.699999999999999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39" customFormat="1" ht="13.5" customHeight="1">
      <c r="A10" s="54">
        <v>2006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>
        <v>3.5</v>
      </c>
      <c r="N10" s="9"/>
      <c r="O10" s="9"/>
      <c r="P10" s="33"/>
      <c r="Q10" s="52">
        <f t="shared" si="0"/>
        <v>3.5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39" customFormat="1" ht="13.5" customHeight="1">
      <c r="A11" s="54">
        <v>2007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v>0.9</v>
      </c>
      <c r="O11" s="9"/>
      <c r="P11" s="33"/>
      <c r="Q11" s="52">
        <f t="shared" si="0"/>
        <v>0.9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39" customFormat="1" ht="13.5" customHeight="1">
      <c r="A12" s="54">
        <v>2008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>
        <v>3.5</v>
      </c>
      <c r="M12" s="9"/>
      <c r="N12" s="9"/>
      <c r="O12" s="9"/>
      <c r="P12" s="33"/>
      <c r="Q12" s="52">
        <f t="shared" si="0"/>
        <v>3.5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39" customFormat="1" ht="13.5" customHeight="1">
      <c r="A13" s="54">
        <v>2009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3"/>
      <c r="Q13" s="52">
        <f t="shared" si="0"/>
        <v>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39" customFormat="1" ht="13.5" customHeight="1">
      <c r="A14" s="54">
        <v>2010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3"/>
      <c r="Q14" s="52">
        <f t="shared" si="0"/>
        <v>0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39" customFormat="1" ht="13.5" customHeight="1">
      <c r="A15" s="54">
        <v>2011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3"/>
      <c r="Q15" s="52">
        <f t="shared" si="0"/>
        <v>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39" customFormat="1" ht="13.5" customHeight="1">
      <c r="A16" s="54">
        <v>2012</v>
      </c>
      <c r="B16" s="9"/>
      <c r="C16" s="9"/>
      <c r="D16" s="9"/>
      <c r="E16" s="9"/>
      <c r="F16" s="9"/>
      <c r="G16" s="9"/>
      <c r="H16" s="9"/>
      <c r="I16" s="9"/>
      <c r="J16" s="9">
        <v>0.2</v>
      </c>
      <c r="K16" s="9"/>
      <c r="L16" s="9"/>
      <c r="M16" s="9">
        <v>4.6</v>
      </c>
      <c r="N16" s="9"/>
      <c r="O16" s="9"/>
      <c r="P16" s="33"/>
      <c r="Q16" s="52">
        <f t="shared" si="0"/>
        <v>4.8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39" customFormat="1" ht="13.5" customHeight="1">
      <c r="A17" s="54">
        <v>2013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3"/>
      <c r="Q17" s="52">
        <f t="shared" si="0"/>
        <v>0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39" customFormat="1" ht="13.5" customHeight="1">
      <c r="A18" s="54">
        <v>2014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3"/>
      <c r="Q18" s="52">
        <f t="shared" si="0"/>
        <v>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39" customFormat="1" ht="13.5" customHeight="1">
      <c r="A19" s="54">
        <v>2015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3"/>
      <c r="Q19" s="52">
        <f t="shared" si="0"/>
        <v>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39" customFormat="1" ht="13.5" customHeight="1">
      <c r="A20" s="54">
        <v>2016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3"/>
      <c r="Q20" s="52">
        <f t="shared" si="0"/>
        <v>0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39" customFormat="1" ht="13.5" customHeight="1" thickBot="1">
      <c r="A21" s="54">
        <v>2017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3"/>
      <c r="Q21" s="52">
        <f t="shared" si="0"/>
        <v>0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18" customFormat="1" ht="16.5" customHeight="1" thickBot="1">
      <c r="A22" s="57" t="s">
        <v>14</v>
      </c>
      <c r="B22" s="58">
        <f>SUM(B5:B21)</f>
        <v>0</v>
      </c>
      <c r="C22" s="58">
        <f aca="true" t="shared" si="1" ref="C22:Q22">SUM(C5:C21)</f>
        <v>0</v>
      </c>
      <c r="D22" s="58">
        <f t="shared" si="1"/>
        <v>0</v>
      </c>
      <c r="E22" s="58">
        <f t="shared" si="1"/>
        <v>0</v>
      </c>
      <c r="F22" s="58">
        <f t="shared" si="1"/>
        <v>0</v>
      </c>
      <c r="G22" s="58">
        <f t="shared" si="1"/>
        <v>0.7</v>
      </c>
      <c r="H22" s="58">
        <f t="shared" si="1"/>
        <v>2</v>
      </c>
      <c r="I22" s="58">
        <f t="shared" si="1"/>
        <v>0</v>
      </c>
      <c r="J22" s="58">
        <f t="shared" si="1"/>
        <v>0.2</v>
      </c>
      <c r="K22" s="58">
        <f t="shared" si="1"/>
        <v>11.5</v>
      </c>
      <c r="L22" s="58">
        <f t="shared" si="1"/>
        <v>3.5</v>
      </c>
      <c r="M22" s="58">
        <f t="shared" si="1"/>
        <v>9.3</v>
      </c>
      <c r="N22" s="58">
        <f t="shared" si="1"/>
        <v>9.200000000000001</v>
      </c>
      <c r="O22" s="58">
        <f t="shared" si="1"/>
        <v>0</v>
      </c>
      <c r="P22" s="58">
        <f t="shared" si="1"/>
        <v>0</v>
      </c>
      <c r="Q22" s="60">
        <f t="shared" si="1"/>
        <v>36.4</v>
      </c>
      <c r="R22" s="50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" ht="12.75">
      <c r="A23" s="5" t="s">
        <v>15</v>
      </c>
      <c r="B23" s="6" t="s">
        <v>21</v>
      </c>
    </row>
    <row r="24" spans="1:3" ht="12.75">
      <c r="A24" s="5"/>
      <c r="B24" s="5"/>
      <c r="C24" s="6"/>
    </row>
    <row r="25" spans="1:14" ht="12.75">
      <c r="A25" s="5"/>
      <c r="B25" s="5"/>
      <c r="C25" s="6"/>
      <c r="G25" s="96"/>
      <c r="H25" s="96"/>
      <c r="I25" s="96"/>
      <c r="J25" s="96"/>
      <c r="K25" s="96"/>
      <c r="L25" s="96"/>
      <c r="M25" s="96"/>
      <c r="N25" s="96"/>
    </row>
    <row r="26" spans="1:3" ht="12.75">
      <c r="A26" s="5"/>
      <c r="B26" s="5"/>
      <c r="C26" s="6"/>
    </row>
    <row r="27" spans="1:3" ht="12.75">
      <c r="A27" s="5"/>
      <c r="B27" s="5"/>
      <c r="C27" s="6"/>
    </row>
    <row r="28" spans="1:3" ht="12.75">
      <c r="A28" s="5"/>
      <c r="B28" s="5"/>
      <c r="C28" s="6"/>
    </row>
    <row r="29" spans="1:3" ht="12.75">
      <c r="A29" s="6"/>
      <c r="B29" s="6"/>
      <c r="C29" s="7"/>
    </row>
    <row r="31" spans="1:17" ht="15.75">
      <c r="A31" s="102" t="s">
        <v>32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7" ht="12.75">
      <c r="A32" s="103" t="s">
        <v>26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ht="13.5" thickBot="1"/>
    <row r="34" spans="1:17" s="90" customFormat="1" ht="16.5" customHeight="1" thickBot="1">
      <c r="A34" s="57" t="s">
        <v>0</v>
      </c>
      <c r="B34" s="85" t="s">
        <v>47</v>
      </c>
      <c r="C34" s="85" t="s">
        <v>1</v>
      </c>
      <c r="D34" s="85" t="s">
        <v>2</v>
      </c>
      <c r="E34" s="85" t="s">
        <v>3</v>
      </c>
      <c r="F34" s="85" t="s">
        <v>4</v>
      </c>
      <c r="G34" s="85" t="s">
        <v>5</v>
      </c>
      <c r="H34" s="85" t="s">
        <v>6</v>
      </c>
      <c r="I34" s="85" t="s">
        <v>7</v>
      </c>
      <c r="J34" s="85" t="s">
        <v>8</v>
      </c>
      <c r="K34" s="85" t="s">
        <v>9</v>
      </c>
      <c r="L34" s="85" t="s">
        <v>48</v>
      </c>
      <c r="M34" s="85" t="s">
        <v>10</v>
      </c>
      <c r="N34" s="85" t="s">
        <v>11</v>
      </c>
      <c r="O34" s="85" t="s">
        <v>12</v>
      </c>
      <c r="P34" s="87" t="s">
        <v>13</v>
      </c>
      <c r="Q34" s="88" t="s">
        <v>14</v>
      </c>
    </row>
    <row r="35" spans="1:17" s="18" customFormat="1" ht="13.5" customHeight="1">
      <c r="A35" s="65">
        <v>2001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v>329.5</v>
      </c>
      <c r="O35" s="14"/>
      <c r="P35" s="38"/>
      <c r="Q35" s="64">
        <f>SUM(B35:P35)</f>
        <v>329.5</v>
      </c>
    </row>
    <row r="36" spans="1:17" s="49" customFormat="1" ht="13.5" customHeight="1">
      <c r="A36" s="54">
        <v>2002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3"/>
      <c r="Q36" s="52">
        <f aca="true" t="shared" si="2" ref="Q36:Q51">SUM(B36:P36)</f>
        <v>0</v>
      </c>
    </row>
    <row r="37" spans="1:17" s="49" customFormat="1" ht="13.5" customHeight="1">
      <c r="A37" s="54">
        <v>2003</v>
      </c>
      <c r="B37" s="9"/>
      <c r="C37" s="9"/>
      <c r="D37" s="9"/>
      <c r="E37" s="9"/>
      <c r="F37" s="9"/>
      <c r="G37" s="9">
        <v>195</v>
      </c>
      <c r="H37" s="9"/>
      <c r="I37" s="9"/>
      <c r="J37" s="9"/>
      <c r="K37" s="9">
        <v>1897</v>
      </c>
      <c r="L37" s="9"/>
      <c r="M37" s="9">
        <v>310.5</v>
      </c>
      <c r="N37" s="9"/>
      <c r="O37" s="9"/>
      <c r="P37" s="33"/>
      <c r="Q37" s="52">
        <f t="shared" si="2"/>
        <v>2402.5</v>
      </c>
    </row>
    <row r="38" spans="1:17" s="49" customFormat="1" ht="13.5" customHeight="1">
      <c r="A38" s="54">
        <v>2004</v>
      </c>
      <c r="B38" s="9"/>
      <c r="C38" s="9"/>
      <c r="D38" s="9"/>
      <c r="E38" s="9"/>
      <c r="F38" s="9"/>
      <c r="G38" s="9"/>
      <c r="H38" s="9"/>
      <c r="I38" s="9"/>
      <c r="J38" s="9"/>
      <c r="K38" s="9">
        <v>1277</v>
      </c>
      <c r="L38" s="9"/>
      <c r="M38" s="9"/>
      <c r="N38" s="9">
        <v>1375</v>
      </c>
      <c r="O38" s="9"/>
      <c r="P38" s="33"/>
      <c r="Q38" s="52">
        <f t="shared" si="2"/>
        <v>2652</v>
      </c>
    </row>
    <row r="39" spans="1:17" s="49" customFormat="1" ht="13.5" customHeight="1">
      <c r="A39" s="54">
        <v>2005</v>
      </c>
      <c r="B39" s="9"/>
      <c r="C39" s="9"/>
      <c r="D39" s="9"/>
      <c r="E39" s="9"/>
      <c r="F39" s="9"/>
      <c r="G39" s="9"/>
      <c r="H39" s="9">
        <v>647.8</v>
      </c>
      <c r="I39" s="9"/>
      <c r="J39" s="9"/>
      <c r="K39" s="9">
        <v>456.4</v>
      </c>
      <c r="L39" s="9"/>
      <c r="M39" s="9"/>
      <c r="N39" s="9">
        <v>2672.2</v>
      </c>
      <c r="O39" s="9"/>
      <c r="P39" s="33"/>
      <c r="Q39" s="52">
        <f t="shared" si="2"/>
        <v>3776.3999999999996</v>
      </c>
    </row>
    <row r="40" spans="1:17" s="49" customFormat="1" ht="13.5" customHeight="1">
      <c r="A40" s="54">
        <v>2006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>
        <v>1467.3</v>
      </c>
      <c r="N40" s="9"/>
      <c r="O40" s="9"/>
      <c r="P40" s="33"/>
      <c r="Q40" s="52">
        <f t="shared" si="2"/>
        <v>1467.3</v>
      </c>
    </row>
    <row r="41" spans="1:17" s="49" customFormat="1" ht="13.5" customHeight="1">
      <c r="A41" s="54">
        <v>2007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v>326.7</v>
      </c>
      <c r="O41" s="9"/>
      <c r="P41" s="33"/>
      <c r="Q41" s="52">
        <f t="shared" si="2"/>
        <v>326.7</v>
      </c>
    </row>
    <row r="42" spans="1:17" s="49" customFormat="1" ht="13.5" customHeight="1">
      <c r="A42" s="54">
        <v>2008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>
        <v>1605.6</v>
      </c>
      <c r="M42" s="9"/>
      <c r="N42" s="9"/>
      <c r="O42" s="9"/>
      <c r="P42" s="33"/>
      <c r="Q42" s="52">
        <f t="shared" si="2"/>
        <v>1605.6</v>
      </c>
    </row>
    <row r="43" spans="1:17" s="49" customFormat="1" ht="13.5" customHeight="1">
      <c r="A43" s="54">
        <v>2009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3"/>
      <c r="Q43" s="52">
        <f t="shared" si="2"/>
        <v>0</v>
      </c>
    </row>
    <row r="44" spans="1:17" s="49" customFormat="1" ht="13.5" customHeight="1">
      <c r="A44" s="54">
        <v>2010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3"/>
      <c r="Q44" s="52">
        <f t="shared" si="2"/>
        <v>0</v>
      </c>
    </row>
    <row r="45" spans="1:17" s="49" customFormat="1" ht="13.5" customHeight="1">
      <c r="A45" s="54">
        <v>2011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3"/>
      <c r="Q45" s="52">
        <f t="shared" si="2"/>
        <v>0</v>
      </c>
    </row>
    <row r="46" spans="1:17" s="49" customFormat="1" ht="13.5" customHeight="1">
      <c r="A46" s="54">
        <v>2012</v>
      </c>
      <c r="B46" s="9"/>
      <c r="C46" s="9"/>
      <c r="D46" s="9"/>
      <c r="E46" s="9"/>
      <c r="F46" s="9"/>
      <c r="G46" s="9"/>
      <c r="H46" s="9"/>
      <c r="I46" s="9"/>
      <c r="J46" s="9">
        <v>170.8</v>
      </c>
      <c r="K46" s="9"/>
      <c r="L46" s="9"/>
      <c r="M46" s="9">
        <v>2505.2</v>
      </c>
      <c r="N46" s="9"/>
      <c r="O46" s="9"/>
      <c r="P46" s="33"/>
      <c r="Q46" s="52">
        <f t="shared" si="2"/>
        <v>2676</v>
      </c>
    </row>
    <row r="47" spans="1:17" s="49" customFormat="1" ht="13.5" customHeight="1">
      <c r="A47" s="54">
        <v>2013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33"/>
      <c r="Q47" s="52">
        <f t="shared" si="2"/>
        <v>0</v>
      </c>
    </row>
    <row r="48" spans="1:17" s="49" customFormat="1" ht="13.5" customHeight="1">
      <c r="A48" s="54">
        <v>2014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3"/>
      <c r="Q48" s="52">
        <f t="shared" si="2"/>
        <v>0</v>
      </c>
    </row>
    <row r="49" spans="1:17" s="49" customFormat="1" ht="13.5" customHeight="1">
      <c r="A49" s="54">
        <v>2015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33"/>
      <c r="Q49" s="52">
        <f t="shared" si="2"/>
        <v>0</v>
      </c>
    </row>
    <row r="50" spans="1:17" s="49" customFormat="1" ht="13.5" customHeight="1">
      <c r="A50" s="54">
        <v>2016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33"/>
      <c r="Q50" s="52">
        <f t="shared" si="2"/>
        <v>0</v>
      </c>
    </row>
    <row r="51" spans="1:17" s="49" customFormat="1" ht="13.5" customHeight="1" thickBot="1">
      <c r="A51" s="54">
        <v>2017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33"/>
      <c r="Q51" s="52">
        <f t="shared" si="2"/>
        <v>0</v>
      </c>
    </row>
    <row r="52" spans="1:17" s="49" customFormat="1" ht="16.5" customHeight="1" thickBot="1">
      <c r="A52" s="57" t="s">
        <v>14</v>
      </c>
      <c r="B52" s="58">
        <f>SUM(B35:B51)</f>
        <v>0</v>
      </c>
      <c r="C52" s="58">
        <f aca="true" t="shared" si="3" ref="C52:Q52">SUM(C35:C51)</f>
        <v>0</v>
      </c>
      <c r="D52" s="58">
        <f t="shared" si="3"/>
        <v>0</v>
      </c>
      <c r="E52" s="58">
        <f t="shared" si="3"/>
        <v>0</v>
      </c>
      <c r="F52" s="58">
        <f t="shared" si="3"/>
        <v>0</v>
      </c>
      <c r="G52" s="58">
        <f t="shared" si="3"/>
        <v>195</v>
      </c>
      <c r="H52" s="58">
        <f t="shared" si="3"/>
        <v>647.8</v>
      </c>
      <c r="I52" s="58">
        <f t="shared" si="3"/>
        <v>0</v>
      </c>
      <c r="J52" s="58">
        <f t="shared" si="3"/>
        <v>170.8</v>
      </c>
      <c r="K52" s="58">
        <f t="shared" si="3"/>
        <v>3630.4</v>
      </c>
      <c r="L52" s="58">
        <f t="shared" si="3"/>
        <v>1605.6</v>
      </c>
      <c r="M52" s="58">
        <f t="shared" si="3"/>
        <v>4283</v>
      </c>
      <c r="N52" s="58">
        <f t="shared" si="3"/>
        <v>4703.4</v>
      </c>
      <c r="O52" s="58">
        <f t="shared" si="3"/>
        <v>0</v>
      </c>
      <c r="P52" s="59">
        <f t="shared" si="3"/>
        <v>0</v>
      </c>
      <c r="Q52" s="60">
        <f t="shared" si="3"/>
        <v>15236</v>
      </c>
    </row>
    <row r="53" spans="1:2" ht="12.75">
      <c r="A53" s="5" t="s">
        <v>15</v>
      </c>
      <c r="B53" s="6" t="s">
        <v>21</v>
      </c>
    </row>
    <row r="54" ht="12.75">
      <c r="C54" s="6"/>
    </row>
    <row r="55" ht="12.75">
      <c r="C55" s="6"/>
    </row>
  </sheetData>
  <sheetProtection/>
  <mergeCells count="4">
    <mergeCell ref="A1:Q1"/>
    <mergeCell ref="A31:Q31"/>
    <mergeCell ref="A2:Q2"/>
    <mergeCell ref="A32:Q3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9.421875" style="27" customWidth="1"/>
    <col min="2" max="2" width="16.8515625" style="17" customWidth="1"/>
    <col min="3" max="3" width="19.8515625" style="17" customWidth="1"/>
    <col min="4" max="4" width="13.28125" style="17" bestFit="1" customWidth="1"/>
    <col min="5" max="5" width="10.7109375" style="17" customWidth="1"/>
    <col min="6" max="6" width="8.8515625" style="17" bestFit="1" customWidth="1"/>
    <col min="7" max="7" width="18.8515625" style="17" customWidth="1"/>
    <col min="8" max="8" width="17.7109375" style="17" bestFit="1" customWidth="1"/>
    <col min="9" max="9" width="17.28125" style="17" bestFit="1" customWidth="1"/>
    <col min="10" max="10" width="17.57421875" style="17" customWidth="1"/>
    <col min="11" max="11" width="14.8515625" style="17" bestFit="1" customWidth="1"/>
    <col min="12" max="16384" width="11.421875" style="17" customWidth="1"/>
  </cols>
  <sheetData>
    <row r="1" spans="1:11" ht="15.75">
      <c r="A1" s="100" t="s">
        <v>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2.75" customHeight="1">
      <c r="A2" s="101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ht="6.75" customHeight="1" thickBot="1"/>
    <row r="4" spans="1:11" s="84" customFormat="1" ht="33" customHeight="1" thickBot="1">
      <c r="A4" s="78" t="s">
        <v>0</v>
      </c>
      <c r="B4" s="79" t="s">
        <v>18</v>
      </c>
      <c r="C4" s="80" t="s">
        <v>19</v>
      </c>
      <c r="D4" s="80" t="s">
        <v>20</v>
      </c>
      <c r="E4" s="80" t="s">
        <v>41</v>
      </c>
      <c r="F4" s="80" t="s">
        <v>43</v>
      </c>
      <c r="G4" s="80" t="s">
        <v>46</v>
      </c>
      <c r="H4" s="80" t="s">
        <v>22</v>
      </c>
      <c r="I4" s="80" t="s">
        <v>23</v>
      </c>
      <c r="J4" s="82" t="s">
        <v>33</v>
      </c>
      <c r="K4" s="83" t="s">
        <v>14</v>
      </c>
    </row>
    <row r="5" spans="1:11" s="18" customFormat="1" ht="13.5" customHeight="1">
      <c r="A5" s="69">
        <v>1976</v>
      </c>
      <c r="B5" s="41">
        <f>fores!Q53</f>
        <v>227907.7</v>
      </c>
      <c r="C5" s="15"/>
      <c r="D5" s="15"/>
      <c r="E5" s="15"/>
      <c r="F5" s="15"/>
      <c r="G5" s="15"/>
      <c r="H5" s="15"/>
      <c r="I5" s="15"/>
      <c r="J5" s="46"/>
      <c r="K5" s="74">
        <f aca="true" t="shared" si="0" ref="K5:K46">SUM(B5:J5)</f>
        <v>227907.7</v>
      </c>
    </row>
    <row r="6" spans="1:11" s="18" customFormat="1" ht="13.5" customHeight="1">
      <c r="A6" s="70">
        <v>1977</v>
      </c>
      <c r="B6" s="41">
        <f>fores!Q54</f>
        <v>4617752.999999999</v>
      </c>
      <c r="C6" s="19"/>
      <c r="D6" s="19"/>
      <c r="E6" s="19"/>
      <c r="F6" s="19"/>
      <c r="G6" s="19"/>
      <c r="H6" s="19"/>
      <c r="I6" s="19"/>
      <c r="J6" s="47"/>
      <c r="K6" s="75">
        <f t="shared" si="0"/>
        <v>4617752.999999999</v>
      </c>
    </row>
    <row r="7" spans="1:11" s="18" customFormat="1" ht="13.5" customHeight="1">
      <c r="A7" s="70">
        <v>1978</v>
      </c>
      <c r="B7" s="41">
        <f>fores!Q55</f>
        <v>4281763.6</v>
      </c>
      <c r="C7" s="19">
        <f>adminis!O36</f>
        <v>125030.9</v>
      </c>
      <c r="D7" s="19"/>
      <c r="E7" s="19"/>
      <c r="F7" s="19"/>
      <c r="G7" s="19"/>
      <c r="H7" s="19"/>
      <c r="I7" s="19"/>
      <c r="J7" s="47"/>
      <c r="K7" s="75">
        <f t="shared" si="0"/>
        <v>4406794.5</v>
      </c>
    </row>
    <row r="8" spans="1:11" s="18" customFormat="1" ht="13.5" customHeight="1">
      <c r="A8" s="70">
        <v>1979</v>
      </c>
      <c r="B8" s="41">
        <f>fores!Q56</f>
        <v>5253806.9</v>
      </c>
      <c r="C8" s="19">
        <f>adminis!O37</f>
        <v>215982.19999999998</v>
      </c>
      <c r="D8" s="19"/>
      <c r="E8" s="19"/>
      <c r="F8" s="19"/>
      <c r="G8" s="19"/>
      <c r="H8" s="19"/>
      <c r="I8" s="19"/>
      <c r="J8" s="47"/>
      <c r="K8" s="75">
        <f t="shared" si="0"/>
        <v>5469789.100000001</v>
      </c>
    </row>
    <row r="9" spans="1:11" s="18" customFormat="1" ht="13.5" customHeight="1">
      <c r="A9" s="70">
        <v>1980</v>
      </c>
      <c r="B9" s="41">
        <f>fores!Q57</f>
        <v>6947190.9</v>
      </c>
      <c r="C9" s="19">
        <f>adminis!O38</f>
        <v>380280.8</v>
      </c>
      <c r="D9" s="19"/>
      <c r="E9" s="19"/>
      <c r="F9" s="19"/>
      <c r="G9" s="19"/>
      <c r="H9" s="19"/>
      <c r="I9" s="19"/>
      <c r="J9" s="47"/>
      <c r="K9" s="75">
        <f t="shared" si="0"/>
        <v>7327471.7</v>
      </c>
    </row>
    <row r="10" spans="1:11" s="18" customFormat="1" ht="13.5" customHeight="1">
      <c r="A10" s="70">
        <v>1981</v>
      </c>
      <c r="B10" s="41">
        <f>fores!Q58</f>
        <v>7674334.899999999</v>
      </c>
      <c r="C10" s="19">
        <f>adminis!O39</f>
        <v>648811.9</v>
      </c>
      <c r="D10" s="19"/>
      <c r="E10" s="19"/>
      <c r="F10" s="19"/>
      <c r="G10" s="19"/>
      <c r="H10" s="19"/>
      <c r="I10" s="19"/>
      <c r="J10" s="47"/>
      <c r="K10" s="75">
        <f t="shared" si="0"/>
        <v>8323146.8</v>
      </c>
    </row>
    <row r="11" spans="1:11" s="18" customFormat="1" ht="13.5" customHeight="1">
      <c r="A11" s="70">
        <v>1982</v>
      </c>
      <c r="B11" s="41">
        <f>fores!Q59</f>
        <v>8782840.299999999</v>
      </c>
      <c r="C11" s="19">
        <f>adminis!O40</f>
        <v>1016528.6000000001</v>
      </c>
      <c r="D11" s="19"/>
      <c r="E11" s="19"/>
      <c r="F11" s="19"/>
      <c r="G11" s="19"/>
      <c r="H11" s="19"/>
      <c r="I11" s="19"/>
      <c r="J11" s="47"/>
      <c r="K11" s="75">
        <f t="shared" si="0"/>
        <v>9799368.899999999</v>
      </c>
    </row>
    <row r="12" spans="1:11" s="18" customFormat="1" ht="13.5" customHeight="1">
      <c r="A12" s="70">
        <v>1983</v>
      </c>
      <c r="B12" s="41">
        <f>fores!Q60</f>
        <v>6957731.3</v>
      </c>
      <c r="C12" s="19">
        <f>adminis!O41</f>
        <v>944110.0000000001</v>
      </c>
      <c r="D12" s="19">
        <f>poda!Q49</f>
        <v>103487.3</v>
      </c>
      <c r="E12" s="19"/>
      <c r="F12" s="19"/>
      <c r="G12" s="19">
        <f>duna!Q49</f>
        <v>645144.9</v>
      </c>
      <c r="H12" s="19"/>
      <c r="I12" s="19"/>
      <c r="J12" s="47"/>
      <c r="K12" s="75">
        <f t="shared" si="0"/>
        <v>8650473.5</v>
      </c>
    </row>
    <row r="13" spans="1:11" s="18" customFormat="1" ht="13.5" customHeight="1">
      <c r="A13" s="70">
        <v>1984</v>
      </c>
      <c r="B13" s="41">
        <f>fores!Q61</f>
        <v>3227076.6</v>
      </c>
      <c r="C13" s="19">
        <f>adminis!O42</f>
        <v>1041860.4999999999</v>
      </c>
      <c r="D13" s="19">
        <f>poda!Q50</f>
        <v>530958.1000000001</v>
      </c>
      <c r="E13" s="19"/>
      <c r="F13" s="19"/>
      <c r="G13" s="19">
        <f>duna!Q50</f>
        <v>164924.5</v>
      </c>
      <c r="H13" s="19"/>
      <c r="I13" s="19"/>
      <c r="J13" s="47"/>
      <c r="K13" s="75">
        <f t="shared" si="0"/>
        <v>4964819.699999999</v>
      </c>
    </row>
    <row r="14" spans="1:11" s="18" customFormat="1" ht="13.5" customHeight="1">
      <c r="A14" s="70">
        <v>1985</v>
      </c>
      <c r="B14" s="41">
        <f>fores!Q62</f>
        <v>4189176.8000000003</v>
      </c>
      <c r="C14" s="19">
        <f>adminis!O43</f>
        <v>1580383.2</v>
      </c>
      <c r="D14" s="19">
        <f>poda!Q51</f>
        <v>817994</v>
      </c>
      <c r="E14" s="19"/>
      <c r="F14" s="19"/>
      <c r="G14" s="19">
        <f>duna!Q51</f>
        <v>134125.6</v>
      </c>
      <c r="H14" s="19"/>
      <c r="I14" s="19"/>
      <c r="J14" s="47"/>
      <c r="K14" s="75">
        <f t="shared" si="0"/>
        <v>6721679.6</v>
      </c>
    </row>
    <row r="15" spans="1:11" s="18" customFormat="1" ht="13.5" customHeight="1">
      <c r="A15" s="70">
        <v>1986</v>
      </c>
      <c r="B15" s="41">
        <f>fores!Q63</f>
        <v>5220098.6</v>
      </c>
      <c r="C15" s="19">
        <f>adminis!O44</f>
        <v>1762932.3</v>
      </c>
      <c r="D15" s="19">
        <f>poda!Q52</f>
        <v>1078944.1</v>
      </c>
      <c r="E15" s="19"/>
      <c r="F15" s="19"/>
      <c r="G15" s="19">
        <f>duna!Q52</f>
        <v>177759.3</v>
      </c>
      <c r="H15" s="19"/>
      <c r="I15" s="19"/>
      <c r="J15" s="47"/>
      <c r="K15" s="75">
        <f t="shared" si="0"/>
        <v>8239734.3</v>
      </c>
    </row>
    <row r="16" spans="1:11" s="18" customFormat="1" ht="13.5" customHeight="1">
      <c r="A16" s="70">
        <v>1987</v>
      </c>
      <c r="B16" s="41">
        <f>fores!Q64</f>
        <v>3788789.2000000007</v>
      </c>
      <c r="C16" s="19">
        <f>adminis!O45</f>
        <v>1557062.0999999999</v>
      </c>
      <c r="D16" s="19">
        <f>poda!Q53</f>
        <v>892118.1</v>
      </c>
      <c r="E16" s="19"/>
      <c r="F16" s="19"/>
      <c r="G16" s="19">
        <f>duna!Q53</f>
        <v>97416.8</v>
      </c>
      <c r="H16" s="19"/>
      <c r="I16" s="19"/>
      <c r="J16" s="47"/>
      <c r="K16" s="75">
        <f t="shared" si="0"/>
        <v>6335386.2</v>
      </c>
    </row>
    <row r="17" spans="1:11" s="18" customFormat="1" ht="13.5" customHeight="1">
      <c r="A17" s="70">
        <v>1988</v>
      </c>
      <c r="B17" s="41">
        <f>fores!Q65</f>
        <v>3518465.7</v>
      </c>
      <c r="C17" s="19">
        <f>adminis!O46</f>
        <v>1828171.2</v>
      </c>
      <c r="D17" s="19">
        <f>poda!Q54</f>
        <v>1125067.3</v>
      </c>
      <c r="E17" s="19"/>
      <c r="F17" s="19"/>
      <c r="G17" s="19">
        <f>duna!Q54</f>
        <v>73169.59999999999</v>
      </c>
      <c r="H17" s="19"/>
      <c r="I17" s="19"/>
      <c r="J17" s="47"/>
      <c r="K17" s="75">
        <f t="shared" si="0"/>
        <v>6544873.8</v>
      </c>
    </row>
    <row r="18" spans="1:11" s="18" customFormat="1" ht="13.5" customHeight="1">
      <c r="A18" s="70">
        <v>1989</v>
      </c>
      <c r="B18" s="41">
        <f>fores!Q66</f>
        <v>2750871.2</v>
      </c>
      <c r="C18" s="19">
        <f>adminis!O47</f>
        <v>1790353.1</v>
      </c>
      <c r="D18" s="19">
        <f>poda!Q55</f>
        <v>1193377.9000000001</v>
      </c>
      <c r="E18" s="19"/>
      <c r="F18" s="19"/>
      <c r="G18" s="19">
        <f>duna!Q55</f>
        <v>6394</v>
      </c>
      <c r="H18" s="19"/>
      <c r="I18" s="19"/>
      <c r="J18" s="47"/>
      <c r="K18" s="75">
        <f t="shared" si="0"/>
        <v>5740996.200000001</v>
      </c>
    </row>
    <row r="19" spans="1:11" s="18" customFormat="1" ht="13.5" customHeight="1">
      <c r="A19" s="70">
        <v>1990</v>
      </c>
      <c r="B19" s="41">
        <f>fores!Q67</f>
        <v>2910207.3000000003</v>
      </c>
      <c r="C19" s="19">
        <f>adminis!O48</f>
        <v>1941147</v>
      </c>
      <c r="D19" s="19">
        <f>poda!Q56</f>
        <v>723857.9</v>
      </c>
      <c r="E19" s="19"/>
      <c r="F19" s="19"/>
      <c r="G19" s="19">
        <f>duna!Q56</f>
        <v>20806.2</v>
      </c>
      <c r="H19" s="19"/>
      <c r="I19" s="19"/>
      <c r="J19" s="47"/>
      <c r="K19" s="75">
        <f t="shared" si="0"/>
        <v>5596018.400000001</v>
      </c>
    </row>
    <row r="20" spans="1:11" s="18" customFormat="1" ht="13.5" customHeight="1">
      <c r="A20" s="70">
        <v>1991</v>
      </c>
      <c r="B20" s="41">
        <f>fores!Q68</f>
        <v>4207505</v>
      </c>
      <c r="C20" s="19">
        <f>adminis!O49</f>
        <v>2408529.5000000005</v>
      </c>
      <c r="D20" s="19">
        <f>poda!Q57</f>
        <v>1078959.9000000001</v>
      </c>
      <c r="E20" s="19"/>
      <c r="F20" s="19"/>
      <c r="G20" s="19">
        <f>duna!Q57</f>
        <v>23464.3</v>
      </c>
      <c r="H20" s="19"/>
      <c r="I20" s="19"/>
      <c r="J20" s="47"/>
      <c r="K20" s="75">
        <f t="shared" si="0"/>
        <v>7718458.7</v>
      </c>
    </row>
    <row r="21" spans="1:11" s="18" customFormat="1" ht="13.5" customHeight="1">
      <c r="A21" s="70">
        <v>1992</v>
      </c>
      <c r="B21" s="41">
        <f>fores!Q69</f>
        <v>7422237.2</v>
      </c>
      <c r="C21" s="19">
        <f>adminis!O50</f>
        <v>2836264.8</v>
      </c>
      <c r="D21" s="19">
        <f>poda!Q58</f>
        <v>790002.9</v>
      </c>
      <c r="E21" s="19"/>
      <c r="F21" s="19"/>
      <c r="G21" s="19">
        <f>duna!Q58</f>
        <v>28076.1</v>
      </c>
      <c r="H21" s="19"/>
      <c r="I21" s="19"/>
      <c r="J21" s="47"/>
      <c r="K21" s="75">
        <f t="shared" si="0"/>
        <v>11076581</v>
      </c>
    </row>
    <row r="22" spans="1:11" s="18" customFormat="1" ht="13.5" customHeight="1">
      <c r="A22" s="70">
        <v>1993</v>
      </c>
      <c r="B22" s="41">
        <f>fores!Q70</f>
        <v>7704931.4</v>
      </c>
      <c r="C22" s="19">
        <f>adminis!O51</f>
        <v>1801862.9999999998</v>
      </c>
      <c r="D22" s="19">
        <f>poda!Q59</f>
        <v>874654.5</v>
      </c>
      <c r="E22" s="19"/>
      <c r="F22" s="19"/>
      <c r="G22" s="19">
        <f>duna!Q59</f>
        <v>32023.6</v>
      </c>
      <c r="H22" s="19"/>
      <c r="I22" s="19"/>
      <c r="J22" s="47"/>
      <c r="K22" s="75">
        <f t="shared" si="0"/>
        <v>10413472.5</v>
      </c>
    </row>
    <row r="23" spans="1:11" s="18" customFormat="1" ht="13.5" customHeight="1">
      <c r="A23" s="70">
        <v>1994</v>
      </c>
      <c r="B23" s="41">
        <f>fores!Q71</f>
        <v>12156609.400000002</v>
      </c>
      <c r="C23" s="19">
        <f>adminis!O52</f>
        <v>1741309.1999999997</v>
      </c>
      <c r="D23" s="19">
        <f>poda!Q60</f>
        <v>575934.7</v>
      </c>
      <c r="E23" s="19"/>
      <c r="F23" s="19"/>
      <c r="G23" s="19">
        <f>duna!Q60</f>
        <v>34148.7</v>
      </c>
      <c r="H23" s="19"/>
      <c r="I23" s="19"/>
      <c r="J23" s="47"/>
      <c r="K23" s="75">
        <f t="shared" si="0"/>
        <v>14508002</v>
      </c>
    </row>
    <row r="24" spans="1:11" s="18" customFormat="1" ht="13.5" customHeight="1">
      <c r="A24" s="70">
        <v>1995</v>
      </c>
      <c r="B24" s="41">
        <f>fores!Q72</f>
        <v>12584138</v>
      </c>
      <c r="C24" s="19">
        <f>adminis!O53</f>
        <v>1765478.2</v>
      </c>
      <c r="D24" s="19">
        <f>poda!Q61</f>
        <v>581777.9999999999</v>
      </c>
      <c r="E24" s="19"/>
      <c r="F24" s="19"/>
      <c r="G24" s="19">
        <f>duna!Q61</f>
        <v>138154.3</v>
      </c>
      <c r="H24" s="19"/>
      <c r="I24" s="19"/>
      <c r="J24" s="47"/>
      <c r="K24" s="75">
        <f t="shared" si="0"/>
        <v>15069548.5</v>
      </c>
    </row>
    <row r="25" spans="1:11" s="18" customFormat="1" ht="13.5" customHeight="1">
      <c r="A25" s="70">
        <v>1996</v>
      </c>
      <c r="B25" s="41">
        <f>fores!Q73</f>
        <v>11615458.299999999</v>
      </c>
      <c r="C25" s="19">
        <f>adminis!O54</f>
        <v>2545623.2</v>
      </c>
      <c r="D25" s="19">
        <f>poda!Q62</f>
        <v>1281024.1</v>
      </c>
      <c r="E25" s="19"/>
      <c r="F25" s="19"/>
      <c r="G25" s="19">
        <f>duna!Q62</f>
        <v>63870.6</v>
      </c>
      <c r="H25" s="19"/>
      <c r="I25" s="19"/>
      <c r="J25" s="47"/>
      <c r="K25" s="75">
        <f t="shared" si="0"/>
        <v>15505976.2</v>
      </c>
    </row>
    <row r="26" spans="1:11" s="18" customFormat="1" ht="13.5" customHeight="1">
      <c r="A26" s="70">
        <v>1997</v>
      </c>
      <c r="B26" s="41">
        <f>fores!Q74</f>
        <v>6556866.299999999</v>
      </c>
      <c r="C26" s="19">
        <f>adminis!O55</f>
        <v>205736</v>
      </c>
      <c r="D26" s="19">
        <f>poda!Q63</f>
        <v>920623.6000000001</v>
      </c>
      <c r="E26" s="19"/>
      <c r="F26" s="19"/>
      <c r="G26" s="19">
        <f>duna!Q63</f>
        <v>64356.5</v>
      </c>
      <c r="H26" s="19"/>
      <c r="I26" s="19"/>
      <c r="J26" s="47"/>
      <c r="K26" s="75">
        <f t="shared" si="0"/>
        <v>7747582.3999999985</v>
      </c>
    </row>
    <row r="27" spans="1:11" s="18" customFormat="1" ht="13.5" customHeight="1">
      <c r="A27" s="70">
        <v>1998</v>
      </c>
      <c r="B27" s="41">
        <f>fores!Q75</f>
        <v>7765994.799999999</v>
      </c>
      <c r="C27" s="19">
        <f>adminis!O56</f>
        <v>3891.3</v>
      </c>
      <c r="D27" s="19">
        <f>poda!Q64</f>
        <v>70454.4</v>
      </c>
      <c r="E27" s="19"/>
      <c r="F27" s="19"/>
      <c r="G27" s="13">
        <f>duna!Q64</f>
        <v>0</v>
      </c>
      <c r="H27" s="19"/>
      <c r="I27" s="19"/>
      <c r="J27" s="47"/>
      <c r="K27" s="75">
        <f t="shared" si="0"/>
        <v>7840340.499999999</v>
      </c>
    </row>
    <row r="28" spans="1:11" s="18" customFormat="1" ht="13.5" customHeight="1">
      <c r="A28" s="70">
        <v>1999</v>
      </c>
      <c r="B28" s="41">
        <f>fores!Q76</f>
        <v>10089961.399999999</v>
      </c>
      <c r="C28" s="19">
        <f>adminis!O57</f>
        <v>5255.4</v>
      </c>
      <c r="D28" s="19">
        <f>poda!Q65</f>
        <v>27496</v>
      </c>
      <c r="E28" s="19"/>
      <c r="F28" s="19"/>
      <c r="G28" s="19">
        <f>duna!Q65</f>
        <v>2440</v>
      </c>
      <c r="H28" s="19"/>
      <c r="I28" s="19"/>
      <c r="J28" s="47"/>
      <c r="K28" s="75">
        <f t="shared" si="0"/>
        <v>10125152.799999999</v>
      </c>
    </row>
    <row r="29" spans="1:11" s="18" customFormat="1" ht="13.5" customHeight="1">
      <c r="A29" s="70">
        <v>2000</v>
      </c>
      <c r="B29" s="41">
        <f>fores!Q77</f>
        <v>11631105.700000003</v>
      </c>
      <c r="C29" s="19"/>
      <c r="D29" s="19">
        <f>poda!Q66</f>
        <v>10043.4</v>
      </c>
      <c r="E29" s="19"/>
      <c r="F29" s="19"/>
      <c r="G29" s="19">
        <f>duna!Q66</f>
        <v>92826.8</v>
      </c>
      <c r="H29" s="19">
        <f>'fores 15%'!Q36</f>
        <v>279964.1</v>
      </c>
      <c r="I29" s="19">
        <f>'rec y fores'!Q36</f>
        <v>41625.9</v>
      </c>
      <c r="J29" s="47"/>
      <c r="K29" s="75">
        <f t="shared" si="0"/>
        <v>12055565.900000004</v>
      </c>
    </row>
    <row r="30" spans="1:11" s="18" customFormat="1" ht="13.5" customHeight="1">
      <c r="A30" s="70">
        <v>2001</v>
      </c>
      <c r="B30" s="41">
        <f>fores!Q78</f>
        <v>7103852.199999998</v>
      </c>
      <c r="C30" s="19"/>
      <c r="D30" s="13">
        <f>poda!Q67</f>
        <v>0</v>
      </c>
      <c r="E30" s="19"/>
      <c r="F30" s="19"/>
      <c r="G30" s="19">
        <f>duna!Q67</f>
        <v>8807.1</v>
      </c>
      <c r="H30" s="19">
        <f>'fores 15%'!Q37</f>
        <v>446662.69999999995</v>
      </c>
      <c r="I30" s="19">
        <f>'rec y fores'!Q37</f>
        <v>397360.7</v>
      </c>
      <c r="J30" s="47">
        <f>cortinas!Q35</f>
        <v>329.5</v>
      </c>
      <c r="K30" s="75">
        <f t="shared" si="0"/>
        <v>7957012.199999998</v>
      </c>
    </row>
    <row r="31" spans="1:11" s="18" customFormat="1" ht="13.5" customHeight="1">
      <c r="A31" s="70">
        <v>2002</v>
      </c>
      <c r="B31" s="41">
        <f>fores!Q79</f>
        <v>10385791.6</v>
      </c>
      <c r="C31" s="19"/>
      <c r="D31" s="19">
        <f>poda!Q68</f>
        <v>4102.7</v>
      </c>
      <c r="E31" s="19">
        <f>'poda y raleo'!Q30</f>
        <v>5980.4</v>
      </c>
      <c r="F31" s="19"/>
      <c r="G31" s="19">
        <f>duna!Q68</f>
        <v>10982.8</v>
      </c>
      <c r="H31" s="19">
        <f>'fores 15%'!Q38</f>
        <v>463024.7</v>
      </c>
      <c r="I31" s="19">
        <f>'rec y fores'!Q38</f>
        <v>1502519.9</v>
      </c>
      <c r="J31" s="48">
        <f>cortinas!Q36</f>
        <v>0</v>
      </c>
      <c r="K31" s="75">
        <f t="shared" si="0"/>
        <v>12372402.1</v>
      </c>
    </row>
    <row r="32" spans="1:11" s="18" customFormat="1" ht="13.5" customHeight="1">
      <c r="A32" s="70">
        <v>2003</v>
      </c>
      <c r="B32" s="41">
        <f>fores!Q80</f>
        <v>13824140.6</v>
      </c>
      <c r="C32" s="19"/>
      <c r="D32" s="19">
        <f>poda!Q69</f>
        <v>27500.6</v>
      </c>
      <c r="E32" s="19">
        <f>'poda y raleo'!Q31</f>
        <v>5782.1</v>
      </c>
      <c r="F32" s="19"/>
      <c r="G32" s="19">
        <f>duna!Q69</f>
        <v>305616</v>
      </c>
      <c r="H32" s="19">
        <f>'fores 15%'!Q39</f>
        <v>524123.5</v>
      </c>
      <c r="I32" s="19">
        <f>'rec y fores'!Q39</f>
        <v>9808777.6</v>
      </c>
      <c r="J32" s="47">
        <f>cortinas!Q37</f>
        <v>2402.5</v>
      </c>
      <c r="K32" s="75">
        <f t="shared" si="0"/>
        <v>24498342.9</v>
      </c>
    </row>
    <row r="33" spans="1:11" s="18" customFormat="1" ht="13.5" customHeight="1">
      <c r="A33" s="70">
        <v>2004</v>
      </c>
      <c r="B33" s="41">
        <f>fores!Q81</f>
        <v>9995301.399999999</v>
      </c>
      <c r="C33" s="19"/>
      <c r="D33" s="19">
        <f>poda!Q70</f>
        <v>24201</v>
      </c>
      <c r="E33" s="19">
        <f>'poda y raleo'!Q32</f>
        <v>13530</v>
      </c>
      <c r="F33" s="19">
        <f>raleo!Q28</f>
        <v>568.6</v>
      </c>
      <c r="G33" s="19">
        <f>duna!Q70</f>
        <v>36807.1</v>
      </c>
      <c r="H33" s="19">
        <f>'fores 15%'!Q40</f>
        <v>864712.5000000001</v>
      </c>
      <c r="I33" s="19">
        <f>'rec y fores'!Q40</f>
        <v>21445056.500000004</v>
      </c>
      <c r="J33" s="47">
        <f>cortinas!Q38</f>
        <v>2652</v>
      </c>
      <c r="K33" s="75">
        <f t="shared" si="0"/>
        <v>32382829.1</v>
      </c>
    </row>
    <row r="34" spans="1:11" s="18" customFormat="1" ht="13.5" customHeight="1">
      <c r="A34" s="70">
        <v>2005</v>
      </c>
      <c r="B34" s="41">
        <f>fores!Q82</f>
        <v>10057045.7</v>
      </c>
      <c r="C34" s="19"/>
      <c r="D34" s="19">
        <f>poda!Q71</f>
        <v>23573</v>
      </c>
      <c r="E34" s="19">
        <f>'poda y raleo'!Q33</f>
        <v>80893.59999999999</v>
      </c>
      <c r="F34" s="19">
        <f>raleo!Q29</f>
        <v>6033.1</v>
      </c>
      <c r="G34" s="19">
        <f>duna!Q71</f>
        <v>66704.1</v>
      </c>
      <c r="H34" s="19">
        <f>'fores 15%'!Q41</f>
        <v>1154482.5000000002</v>
      </c>
      <c r="I34" s="19">
        <f>'rec y fores'!Q41</f>
        <v>38217474.1</v>
      </c>
      <c r="J34" s="47">
        <f>cortinas!Q39</f>
        <v>3776.3999999999996</v>
      </c>
      <c r="K34" s="75">
        <f t="shared" si="0"/>
        <v>49609982.5</v>
      </c>
    </row>
    <row r="35" spans="1:11" s="18" customFormat="1" ht="13.5" customHeight="1">
      <c r="A35" s="70">
        <v>2006</v>
      </c>
      <c r="B35" s="41">
        <f>fores!Q83</f>
        <v>9059439.3</v>
      </c>
      <c r="C35" s="19"/>
      <c r="D35" s="19">
        <f>poda!Q72</f>
        <v>40850.9</v>
      </c>
      <c r="E35" s="19">
        <f>'poda y raleo'!Q34</f>
        <v>69725.1</v>
      </c>
      <c r="F35" s="19">
        <f>raleo!Q30</f>
        <v>4865.8</v>
      </c>
      <c r="G35" s="19">
        <f>duna!Q72</f>
        <v>48888.4</v>
      </c>
      <c r="H35" s="19">
        <f>'fores 15%'!Q42</f>
        <v>1471052.8</v>
      </c>
      <c r="I35" s="19">
        <f>'rec y fores'!Q42</f>
        <v>46446334.7</v>
      </c>
      <c r="J35" s="47">
        <f>cortinas!Q40</f>
        <v>1467.3</v>
      </c>
      <c r="K35" s="75">
        <f t="shared" si="0"/>
        <v>57142624.300000004</v>
      </c>
    </row>
    <row r="36" spans="1:11" s="18" customFormat="1" ht="13.5" customHeight="1">
      <c r="A36" s="70">
        <v>2007</v>
      </c>
      <c r="B36" s="41">
        <f>fores!Q84</f>
        <v>8796617.8</v>
      </c>
      <c r="C36" s="19"/>
      <c r="D36" s="19">
        <f>poda!Q73</f>
        <v>93109.10000000002</v>
      </c>
      <c r="E36" s="19">
        <f>'poda y raleo'!Q35</f>
        <v>68088.1</v>
      </c>
      <c r="F36" s="19">
        <f>raleo!Q31</f>
        <v>7931.5</v>
      </c>
      <c r="G36" s="19">
        <f>duna!Q73</f>
        <v>19942.7</v>
      </c>
      <c r="H36" s="19">
        <f>'fores 15%'!Q43</f>
        <v>1835777.4999999998</v>
      </c>
      <c r="I36" s="19">
        <f>'rec y fores'!Q43</f>
        <v>35959281.099999994</v>
      </c>
      <c r="J36" s="47">
        <f>cortinas!Q41</f>
        <v>326.7</v>
      </c>
      <c r="K36" s="75">
        <f t="shared" si="0"/>
        <v>46781074.5</v>
      </c>
    </row>
    <row r="37" spans="1:11" s="18" customFormat="1" ht="13.5" customHeight="1">
      <c r="A37" s="70">
        <v>2008</v>
      </c>
      <c r="B37" s="41">
        <f>fores!Q85</f>
        <v>7978368</v>
      </c>
      <c r="C37" s="19"/>
      <c r="D37" s="19">
        <f>poda!Q74</f>
        <v>106742.6</v>
      </c>
      <c r="E37" s="19">
        <f>'poda y raleo'!Q36</f>
        <v>48663.4</v>
      </c>
      <c r="F37" s="19">
        <f>raleo!Q32</f>
        <v>22473.1</v>
      </c>
      <c r="G37" s="19">
        <f>duna!Q74</f>
        <v>38193</v>
      </c>
      <c r="H37" s="19">
        <f>'fores 15%'!Q44</f>
        <v>2258536</v>
      </c>
      <c r="I37" s="19">
        <f>'rec y fores'!Q44</f>
        <v>27388757.400000002</v>
      </c>
      <c r="J37" s="47">
        <f>cortinas!Q42</f>
        <v>1605.6</v>
      </c>
      <c r="K37" s="75">
        <f t="shared" si="0"/>
        <v>37843339.1</v>
      </c>
    </row>
    <row r="38" spans="1:11" s="18" customFormat="1" ht="13.5" customHeight="1">
      <c r="A38" s="70">
        <v>2009</v>
      </c>
      <c r="B38" s="41">
        <f>fores!Q86</f>
        <v>6791446.699999999</v>
      </c>
      <c r="C38" s="19"/>
      <c r="D38" s="19">
        <f>poda!Q75</f>
        <v>394823.30000000005</v>
      </c>
      <c r="E38" s="19">
        <f>'poda y raleo'!Q37</f>
        <v>216670</v>
      </c>
      <c r="F38" s="19">
        <f>raleo!Q33</f>
        <v>32598.899999999998</v>
      </c>
      <c r="G38" s="19">
        <f>duna!Q75</f>
        <v>65428.6</v>
      </c>
      <c r="H38" s="19">
        <f>'fores 15%'!Q45</f>
        <v>2054292.3</v>
      </c>
      <c r="I38" s="19">
        <f>'rec y fores'!Q45</f>
        <v>14939731.799999999</v>
      </c>
      <c r="J38" s="93">
        <f>cortinas!Q43</f>
        <v>0</v>
      </c>
      <c r="K38" s="75">
        <f t="shared" si="0"/>
        <v>24494991.599999998</v>
      </c>
    </row>
    <row r="39" spans="1:11" s="18" customFormat="1" ht="13.5" customHeight="1">
      <c r="A39" s="70">
        <v>2010</v>
      </c>
      <c r="B39" s="41">
        <f>fores!Q87</f>
        <v>7046946.799999999</v>
      </c>
      <c r="C39" s="19"/>
      <c r="D39" s="19">
        <f>poda!Q76</f>
        <v>804420.0000000001</v>
      </c>
      <c r="E39" s="19">
        <f>'poda y raleo'!Q38</f>
        <v>1006506.3</v>
      </c>
      <c r="F39" s="19">
        <f>raleo!Q34</f>
        <v>201907</v>
      </c>
      <c r="G39" s="19">
        <f>duna!Q76</f>
        <v>89481</v>
      </c>
      <c r="H39" s="19">
        <f>'fores 15%'!Q46</f>
        <v>1061457.6</v>
      </c>
      <c r="I39" s="19">
        <f>'rec y fores'!Q46</f>
        <v>10081759.1</v>
      </c>
      <c r="J39" s="93">
        <f>cortinas!Q44</f>
        <v>0</v>
      </c>
      <c r="K39" s="75">
        <f t="shared" si="0"/>
        <v>20292477.799999997</v>
      </c>
    </row>
    <row r="40" spans="1:11" s="18" customFormat="1" ht="13.5" customHeight="1">
      <c r="A40" s="70">
        <v>2011</v>
      </c>
      <c r="B40" s="41">
        <f>fores!Q88</f>
        <v>6551434.999999999</v>
      </c>
      <c r="C40" s="19"/>
      <c r="D40" s="19">
        <f>poda!Q77</f>
        <v>692972.1000000002</v>
      </c>
      <c r="E40" s="19">
        <f>'poda y raleo'!Q39</f>
        <v>509117</v>
      </c>
      <c r="F40" s="19">
        <f>raleo!Q35</f>
        <v>322549.2</v>
      </c>
      <c r="G40" s="94">
        <f>duna!Q77</f>
        <v>0</v>
      </c>
      <c r="H40" s="19">
        <f>'fores 15%'!Q47</f>
        <v>694900.6000000001</v>
      </c>
      <c r="I40" s="19">
        <f>'rec y fores'!Q47</f>
        <v>11317127.83</v>
      </c>
      <c r="J40" s="93">
        <f>cortinas!Q45</f>
        <v>0</v>
      </c>
      <c r="K40" s="75">
        <f t="shared" si="0"/>
        <v>20088101.73</v>
      </c>
    </row>
    <row r="41" spans="1:11" s="18" customFormat="1" ht="13.5" customHeight="1">
      <c r="A41" s="70">
        <v>2012</v>
      </c>
      <c r="B41" s="41">
        <f>fores!Q89</f>
        <v>5445609.8</v>
      </c>
      <c r="C41" s="19"/>
      <c r="D41" s="19">
        <f>poda!Q78</f>
        <v>136017.4</v>
      </c>
      <c r="E41" s="19">
        <f>'poda y raleo'!Q40</f>
        <v>149702.69999999998</v>
      </c>
      <c r="F41" s="19">
        <f>raleo!Q36</f>
        <v>52829</v>
      </c>
      <c r="G41" s="19">
        <f>duna!Q78</f>
        <v>2384.2</v>
      </c>
      <c r="H41" s="19">
        <f>'fores 15%'!Q48</f>
        <v>464798.8</v>
      </c>
      <c r="I41" s="19">
        <f>'rec y fores'!Q48</f>
        <v>4619551.899999999</v>
      </c>
      <c r="J41" s="19">
        <f>cortinas!Q46</f>
        <v>2676</v>
      </c>
      <c r="K41" s="75">
        <f t="shared" si="0"/>
        <v>10873569.8</v>
      </c>
    </row>
    <row r="42" spans="1:11" s="18" customFormat="1" ht="13.5" customHeight="1">
      <c r="A42" s="70">
        <v>2013</v>
      </c>
      <c r="B42" s="41">
        <f>fores!Q90</f>
        <v>6379100.200000002</v>
      </c>
      <c r="C42" s="19"/>
      <c r="D42" s="19">
        <f>poda!Q79</f>
        <v>70770.6</v>
      </c>
      <c r="E42" s="19">
        <f>'poda y raleo'!Q41</f>
        <v>88588.10000000002</v>
      </c>
      <c r="F42" s="19">
        <f>raleo!Q37</f>
        <v>26872</v>
      </c>
      <c r="G42" s="19">
        <f>duna!Q79</f>
        <v>49492.7</v>
      </c>
      <c r="H42" s="19">
        <f>'fores 15%'!Q49</f>
        <v>298087.8</v>
      </c>
      <c r="I42" s="19">
        <f>'rec y fores'!Q49</f>
        <v>5363785.799999999</v>
      </c>
      <c r="J42" s="93">
        <f>cortinas!Q47</f>
        <v>0</v>
      </c>
      <c r="K42" s="75">
        <f t="shared" si="0"/>
        <v>12276697.2</v>
      </c>
    </row>
    <row r="43" spans="1:11" s="18" customFormat="1" ht="13.5" customHeight="1">
      <c r="A43" s="70">
        <v>2014</v>
      </c>
      <c r="B43" s="41">
        <f>fores!Q91</f>
        <v>2643068.2</v>
      </c>
      <c r="C43" s="19"/>
      <c r="D43" s="19">
        <f>poda!Q80</f>
        <v>8376</v>
      </c>
      <c r="E43" s="19">
        <f>'poda y raleo'!Q42</f>
        <v>4561</v>
      </c>
      <c r="F43" s="19">
        <f>raleo!Q38</f>
        <v>4320.3</v>
      </c>
      <c r="G43" s="19">
        <f>duna!Q80</f>
        <v>42962.4</v>
      </c>
      <c r="H43" s="19">
        <f>'fores 15%'!Q50</f>
        <v>74008.5</v>
      </c>
      <c r="I43" s="19">
        <f>'rec y fores'!Q50</f>
        <v>1107903.4</v>
      </c>
      <c r="J43" s="93">
        <f>cortinas!Q48</f>
        <v>0</v>
      </c>
      <c r="K43" s="75">
        <f t="shared" si="0"/>
        <v>3885199.8</v>
      </c>
    </row>
    <row r="44" spans="1:11" s="18" customFormat="1" ht="13.5" customHeight="1">
      <c r="A44" s="70">
        <v>2015</v>
      </c>
      <c r="B44" s="41">
        <f>fores!Q92</f>
        <v>515212.30000000005</v>
      </c>
      <c r="C44" s="19"/>
      <c r="D44" s="19">
        <f>poda!Q81</f>
        <v>3321.7999999999997</v>
      </c>
      <c r="E44" s="19">
        <f>'poda y raleo'!Q43</f>
        <v>2395.3</v>
      </c>
      <c r="F44" s="19">
        <f>raleo!Q39</f>
        <v>885.8</v>
      </c>
      <c r="G44" s="94">
        <f>duna!Q81</f>
        <v>0</v>
      </c>
      <c r="H44" s="19">
        <f>'fores 15%'!Q51</f>
        <v>14741.9</v>
      </c>
      <c r="I44" s="19">
        <f>'rec y fores'!Q51</f>
        <v>237970.4</v>
      </c>
      <c r="J44" s="93">
        <f>cortinas!Q49</f>
        <v>0</v>
      </c>
      <c r="K44" s="75">
        <f t="shared" si="0"/>
        <v>774527.5</v>
      </c>
    </row>
    <row r="45" spans="1:11" s="18" customFormat="1" ht="13.5" customHeight="1">
      <c r="A45" s="70">
        <v>2016</v>
      </c>
      <c r="B45" s="41">
        <f>fores!Q93</f>
        <v>221930.20000000004</v>
      </c>
      <c r="C45" s="19"/>
      <c r="D45" s="99">
        <f>poda!Q82</f>
        <v>0</v>
      </c>
      <c r="E45" s="99">
        <f>'poda y raleo'!Q44</f>
        <v>0</v>
      </c>
      <c r="F45" s="99">
        <f>raleo!Q40</f>
        <v>0</v>
      </c>
      <c r="G45" s="94">
        <f>duna!Q82</f>
        <v>0</v>
      </c>
      <c r="H45" s="19">
        <f>'fores 15%'!Q52</f>
        <v>3854.3999999999996</v>
      </c>
      <c r="I45" s="19">
        <f>'rec y fores'!Q52</f>
        <v>45150.1</v>
      </c>
      <c r="J45" s="93">
        <f>cortinas!Q50</f>
        <v>0</v>
      </c>
      <c r="K45" s="75">
        <f t="shared" si="0"/>
        <v>270934.7</v>
      </c>
    </row>
    <row r="46" spans="1:11" s="18" customFormat="1" ht="13.5" customHeight="1" thickBot="1">
      <c r="A46" s="70">
        <v>2017</v>
      </c>
      <c r="B46" s="41">
        <f>fores!Q94</f>
        <v>150138.7</v>
      </c>
      <c r="C46" s="19"/>
      <c r="D46" s="99">
        <f>poda!Q83</f>
        <v>0</v>
      </c>
      <c r="E46" s="99">
        <f>'poda y raleo'!Q45</f>
        <v>0</v>
      </c>
      <c r="F46" s="99">
        <f>raleo!Q41</f>
        <v>0</v>
      </c>
      <c r="G46" s="94">
        <f>duna!Q83</f>
        <v>0</v>
      </c>
      <c r="H46" s="19">
        <f>'fores 15%'!Q53</f>
        <v>1344.9</v>
      </c>
      <c r="I46" s="19">
        <f>'rec y fores'!Q53</f>
        <v>11448</v>
      </c>
      <c r="J46" s="93">
        <f>cortinas!Q51</f>
        <v>0</v>
      </c>
      <c r="K46" s="75">
        <f t="shared" si="0"/>
        <v>162931.6</v>
      </c>
    </row>
    <row r="47" spans="1:11" s="18" customFormat="1" ht="16.5" customHeight="1" thickBot="1">
      <c r="A47" s="71" t="s">
        <v>14</v>
      </c>
      <c r="B47" s="72">
        <f aca="true" t="shared" si="1" ref="B47:K47">SUM(B5:B46)</f>
        <v>275028266</v>
      </c>
      <c r="C47" s="72">
        <f t="shared" si="1"/>
        <v>28146604.4</v>
      </c>
      <c r="D47" s="72">
        <f t="shared" si="1"/>
        <v>15107557.3</v>
      </c>
      <c r="E47" s="72">
        <f t="shared" si="1"/>
        <v>2270203.1</v>
      </c>
      <c r="F47" s="72">
        <f t="shared" si="1"/>
        <v>683834.3</v>
      </c>
      <c r="G47" s="72">
        <f t="shared" si="1"/>
        <v>2584791.9000000013</v>
      </c>
      <c r="H47" s="72">
        <f t="shared" si="1"/>
        <v>13965823.100000003</v>
      </c>
      <c r="I47" s="72">
        <f t="shared" si="1"/>
        <v>228931616.23000005</v>
      </c>
      <c r="J47" s="72">
        <f t="shared" si="1"/>
        <v>15236</v>
      </c>
      <c r="K47" s="76">
        <f t="shared" si="1"/>
        <v>566733932.3300002</v>
      </c>
    </row>
    <row r="48" spans="1:11" ht="12.75">
      <c r="A48" s="40" t="s">
        <v>15</v>
      </c>
      <c r="B48" s="8" t="s">
        <v>21</v>
      </c>
      <c r="K48" s="2"/>
    </row>
    <row r="49" spans="1:11" ht="12.75">
      <c r="A49" s="40" t="s">
        <v>16</v>
      </c>
      <c r="B49" s="3" t="s">
        <v>50</v>
      </c>
      <c r="K49" s="2"/>
    </row>
    <row r="50" spans="1:11" ht="12.75">
      <c r="A50" s="8"/>
      <c r="B50" s="3" t="s">
        <v>38</v>
      </c>
      <c r="K50" s="3"/>
    </row>
    <row r="51" spans="1:11" ht="12.75">
      <c r="A51" s="8"/>
      <c r="K51" s="3"/>
    </row>
  </sheetData>
  <sheetProtection/>
  <mergeCells count="2">
    <mergeCell ref="A1:K1"/>
    <mergeCell ref="A2:K2"/>
  </mergeCells>
  <printOptions horizontalCentered="1"/>
  <pageMargins left="0.1968503937007874" right="0.1968503937007874" top="0.56" bottom="0.1968503937007874" header="0.5118110236220472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7109375" style="27" customWidth="1"/>
    <col min="2" max="2" width="5.7109375" style="27" customWidth="1"/>
    <col min="3" max="3" width="6.140625" style="17" bestFit="1" customWidth="1"/>
    <col min="4" max="4" width="6.28125" style="17" customWidth="1"/>
    <col min="5" max="5" width="7.8515625" style="17" bestFit="1" customWidth="1"/>
    <col min="6" max="6" width="10.00390625" style="17" bestFit="1" customWidth="1"/>
    <col min="7" max="7" width="9.28125" style="17" customWidth="1"/>
    <col min="8" max="8" width="10.00390625" style="17" customWidth="1"/>
    <col min="9" max="9" width="10.421875" style="17" customWidth="1"/>
    <col min="10" max="10" width="9.7109375" style="17" customWidth="1"/>
    <col min="11" max="12" width="9.8515625" style="17" customWidth="1"/>
    <col min="13" max="13" width="10.140625" style="17" customWidth="1"/>
    <col min="14" max="14" width="10.00390625" style="17" bestFit="1" customWidth="1"/>
    <col min="15" max="15" width="6.421875" style="17" customWidth="1"/>
    <col min="16" max="16" width="9.00390625" style="17" customWidth="1"/>
    <col min="17" max="17" width="10.7109375" style="17" customWidth="1"/>
    <col min="18" max="18" width="11.421875" style="50" customWidth="1"/>
    <col min="19" max="16384" width="11.421875" style="17" customWidth="1"/>
  </cols>
  <sheetData>
    <row r="1" spans="1:17" ht="15.75">
      <c r="A1" s="102" t="s">
        <v>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8" s="92" customFormat="1" ht="16.5" customHeight="1" thickBot="1">
      <c r="A4" s="57" t="s">
        <v>0</v>
      </c>
      <c r="B4" s="85" t="s">
        <v>47</v>
      </c>
      <c r="C4" s="86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  <c r="R4" s="91"/>
    </row>
    <row r="5" spans="1:18" s="18" customFormat="1" ht="13.5" customHeight="1">
      <c r="A5" s="53">
        <v>1976</v>
      </c>
      <c r="B5" s="10"/>
      <c r="C5" s="28"/>
      <c r="D5" s="10"/>
      <c r="E5" s="10"/>
      <c r="F5" s="10"/>
      <c r="G5" s="11">
        <v>109.8</v>
      </c>
      <c r="H5" s="25"/>
      <c r="I5" s="25"/>
      <c r="J5" s="10">
        <v>2789.3</v>
      </c>
      <c r="K5" s="10">
        <v>1536.4</v>
      </c>
      <c r="L5" s="10"/>
      <c r="M5" s="10">
        <v>109.3</v>
      </c>
      <c r="N5" s="10"/>
      <c r="O5" s="10"/>
      <c r="P5" s="32"/>
      <c r="Q5" s="51">
        <f>SUM(B5:P5)</f>
        <v>4544.8</v>
      </c>
      <c r="R5" s="49"/>
    </row>
    <row r="6" spans="1:18" s="18" customFormat="1" ht="13.5" customHeight="1">
      <c r="A6" s="54">
        <v>1977</v>
      </c>
      <c r="B6" s="9"/>
      <c r="C6" s="29"/>
      <c r="D6" s="9"/>
      <c r="E6" s="9"/>
      <c r="F6" s="9"/>
      <c r="G6" s="9">
        <v>91</v>
      </c>
      <c r="H6" s="26"/>
      <c r="I6" s="9">
        <v>2170.1</v>
      </c>
      <c r="J6" s="9">
        <v>37419.6</v>
      </c>
      <c r="K6" s="9">
        <v>6627.4</v>
      </c>
      <c r="L6" s="9"/>
      <c r="M6" s="9">
        <v>866.5</v>
      </c>
      <c r="N6" s="9"/>
      <c r="O6" s="9"/>
      <c r="P6" s="33"/>
      <c r="Q6" s="52">
        <f aca="true" t="shared" si="0" ref="Q6:Q46">SUM(B6:P6)</f>
        <v>47174.6</v>
      </c>
      <c r="R6" s="49"/>
    </row>
    <row r="7" spans="1:18" s="18" customFormat="1" ht="13.5" customHeight="1">
      <c r="A7" s="54">
        <v>1978</v>
      </c>
      <c r="B7" s="9"/>
      <c r="C7" s="29"/>
      <c r="D7" s="9"/>
      <c r="E7" s="9"/>
      <c r="F7" s="9">
        <v>526.6</v>
      </c>
      <c r="G7" s="9">
        <v>146.8</v>
      </c>
      <c r="H7" s="9">
        <v>31.3</v>
      </c>
      <c r="I7" s="9">
        <v>1893.7</v>
      </c>
      <c r="J7" s="9">
        <v>23860.7</v>
      </c>
      <c r="K7" s="9">
        <v>5337.6</v>
      </c>
      <c r="L7" s="9"/>
      <c r="M7" s="9">
        <v>1443.9</v>
      </c>
      <c r="N7" s="9">
        <v>415.8</v>
      </c>
      <c r="O7" s="9"/>
      <c r="P7" s="33"/>
      <c r="Q7" s="52">
        <f t="shared" si="0"/>
        <v>33656.40000000001</v>
      </c>
      <c r="R7" s="49"/>
    </row>
    <row r="8" spans="1:18" s="18" customFormat="1" ht="13.5" customHeight="1">
      <c r="A8" s="54">
        <v>1979</v>
      </c>
      <c r="B8" s="9"/>
      <c r="C8" s="29"/>
      <c r="D8" s="9"/>
      <c r="E8" s="9"/>
      <c r="F8" s="9">
        <v>1983.8</v>
      </c>
      <c r="G8" s="9">
        <v>496.8</v>
      </c>
      <c r="H8" s="9">
        <v>3807</v>
      </c>
      <c r="I8" s="9">
        <v>5561.9</v>
      </c>
      <c r="J8" s="9">
        <v>20536.4</v>
      </c>
      <c r="K8" s="9">
        <v>3161.2</v>
      </c>
      <c r="L8" s="9"/>
      <c r="M8" s="9">
        <v>2070.8</v>
      </c>
      <c r="N8" s="9">
        <v>568</v>
      </c>
      <c r="O8" s="9"/>
      <c r="P8" s="33">
        <v>124.3</v>
      </c>
      <c r="Q8" s="52">
        <f t="shared" si="0"/>
        <v>38310.200000000004</v>
      </c>
      <c r="R8" s="49"/>
    </row>
    <row r="9" spans="1:18" s="18" customFormat="1" ht="13.5" customHeight="1">
      <c r="A9" s="54">
        <v>1980</v>
      </c>
      <c r="B9" s="9"/>
      <c r="C9" s="29"/>
      <c r="D9" s="9"/>
      <c r="E9" s="9"/>
      <c r="F9" s="9">
        <v>615.8</v>
      </c>
      <c r="G9" s="9">
        <v>200.2</v>
      </c>
      <c r="H9" s="9">
        <v>1228</v>
      </c>
      <c r="I9" s="9">
        <v>7248.7</v>
      </c>
      <c r="J9" s="9">
        <v>24988.8</v>
      </c>
      <c r="K9" s="9">
        <v>5439.2</v>
      </c>
      <c r="L9" s="9"/>
      <c r="M9" s="9">
        <v>4430</v>
      </c>
      <c r="N9" s="9">
        <v>1206.6</v>
      </c>
      <c r="O9" s="9"/>
      <c r="P9" s="33">
        <v>262.6</v>
      </c>
      <c r="Q9" s="52">
        <f t="shared" si="0"/>
        <v>45619.899999999994</v>
      </c>
      <c r="R9" s="49"/>
    </row>
    <row r="10" spans="1:18" s="18" customFormat="1" ht="13.5" customHeight="1">
      <c r="A10" s="54">
        <v>1981</v>
      </c>
      <c r="B10" s="9"/>
      <c r="C10" s="29"/>
      <c r="D10" s="9"/>
      <c r="E10" s="9"/>
      <c r="F10" s="9">
        <v>5231.4</v>
      </c>
      <c r="G10" s="9">
        <v>501.3</v>
      </c>
      <c r="H10" s="9">
        <v>622.5</v>
      </c>
      <c r="I10" s="9">
        <v>8848.9</v>
      </c>
      <c r="J10" s="9">
        <v>15528.1</v>
      </c>
      <c r="K10" s="9">
        <v>9551.3</v>
      </c>
      <c r="L10" s="9"/>
      <c r="M10" s="9">
        <v>1630.9</v>
      </c>
      <c r="N10" s="9">
        <v>1234.3</v>
      </c>
      <c r="O10" s="9"/>
      <c r="P10" s="33">
        <v>46.5</v>
      </c>
      <c r="Q10" s="52">
        <f t="shared" si="0"/>
        <v>43195.200000000004</v>
      </c>
      <c r="R10" s="49"/>
    </row>
    <row r="11" spans="1:18" s="18" customFormat="1" ht="13.5" customHeight="1">
      <c r="A11" s="54">
        <v>1982</v>
      </c>
      <c r="B11" s="9"/>
      <c r="C11" s="29"/>
      <c r="D11" s="9"/>
      <c r="E11" s="9"/>
      <c r="F11" s="9">
        <v>2304.5</v>
      </c>
      <c r="G11" s="9">
        <v>399.9</v>
      </c>
      <c r="H11" s="9">
        <v>656</v>
      </c>
      <c r="I11" s="9">
        <v>13799</v>
      </c>
      <c r="J11" s="9">
        <v>23488.8</v>
      </c>
      <c r="K11" s="9">
        <v>15919.5</v>
      </c>
      <c r="L11" s="9"/>
      <c r="M11" s="9">
        <v>3959.7</v>
      </c>
      <c r="N11" s="9">
        <v>308.8</v>
      </c>
      <c r="O11" s="9"/>
      <c r="P11" s="33"/>
      <c r="Q11" s="52">
        <f t="shared" si="0"/>
        <v>60836.2</v>
      </c>
      <c r="R11" s="49"/>
    </row>
    <row r="12" spans="1:18" s="18" customFormat="1" ht="13.5" customHeight="1">
      <c r="A12" s="54">
        <v>1983</v>
      </c>
      <c r="B12" s="9"/>
      <c r="C12" s="29"/>
      <c r="D12" s="9"/>
      <c r="E12" s="9"/>
      <c r="F12" s="9">
        <v>2861.3</v>
      </c>
      <c r="G12" s="9">
        <v>281.7</v>
      </c>
      <c r="H12" s="9">
        <v>1253.9</v>
      </c>
      <c r="I12" s="9">
        <v>15326.6</v>
      </c>
      <c r="J12" s="9">
        <v>27396.7</v>
      </c>
      <c r="K12" s="9">
        <v>12815</v>
      </c>
      <c r="L12" s="9"/>
      <c r="M12" s="9">
        <v>2548.7</v>
      </c>
      <c r="N12" s="9">
        <v>97.6</v>
      </c>
      <c r="O12" s="9"/>
      <c r="P12" s="33">
        <v>41.2</v>
      </c>
      <c r="Q12" s="52">
        <f t="shared" si="0"/>
        <v>62622.69999999999</v>
      </c>
      <c r="R12" s="49"/>
    </row>
    <row r="13" spans="1:18" s="18" customFormat="1" ht="13.5" customHeight="1">
      <c r="A13" s="54">
        <v>1984</v>
      </c>
      <c r="B13" s="9"/>
      <c r="C13" s="29"/>
      <c r="D13" s="9"/>
      <c r="E13" s="9">
        <v>23</v>
      </c>
      <c r="F13" s="9">
        <v>1729.2</v>
      </c>
      <c r="G13" s="9">
        <v>165</v>
      </c>
      <c r="H13" s="9">
        <v>1488.5</v>
      </c>
      <c r="I13" s="9">
        <v>7489.7</v>
      </c>
      <c r="J13" s="9">
        <v>14715.6</v>
      </c>
      <c r="K13" s="9">
        <v>9674</v>
      </c>
      <c r="L13" s="9"/>
      <c r="M13" s="9">
        <v>2143.8</v>
      </c>
      <c r="N13" s="9"/>
      <c r="O13" s="9"/>
      <c r="P13" s="33">
        <v>15.5</v>
      </c>
      <c r="Q13" s="52">
        <f t="shared" si="0"/>
        <v>37444.3</v>
      </c>
      <c r="R13" s="49"/>
    </row>
    <row r="14" spans="1:18" s="18" customFormat="1" ht="13.5" customHeight="1">
      <c r="A14" s="54">
        <v>1985</v>
      </c>
      <c r="B14" s="9"/>
      <c r="C14" s="29"/>
      <c r="D14" s="9"/>
      <c r="E14" s="9"/>
      <c r="F14" s="9">
        <v>1744.6</v>
      </c>
      <c r="G14" s="9">
        <v>293</v>
      </c>
      <c r="H14" s="9">
        <v>903</v>
      </c>
      <c r="I14" s="9">
        <v>13675.9</v>
      </c>
      <c r="J14" s="9">
        <v>15791.1</v>
      </c>
      <c r="K14" s="9">
        <v>10983.7</v>
      </c>
      <c r="L14" s="9"/>
      <c r="M14" s="9">
        <v>3741.9</v>
      </c>
      <c r="N14" s="9">
        <v>513.9</v>
      </c>
      <c r="O14" s="9"/>
      <c r="P14" s="33">
        <v>28.4</v>
      </c>
      <c r="Q14" s="52">
        <f t="shared" si="0"/>
        <v>47675.50000000001</v>
      </c>
      <c r="R14" s="49"/>
    </row>
    <row r="15" spans="1:18" s="18" customFormat="1" ht="13.5" customHeight="1">
      <c r="A15" s="54">
        <v>1986</v>
      </c>
      <c r="B15" s="9"/>
      <c r="C15" s="29"/>
      <c r="D15" s="9"/>
      <c r="E15" s="9"/>
      <c r="F15" s="9">
        <v>1949</v>
      </c>
      <c r="G15" s="9">
        <v>281</v>
      </c>
      <c r="H15" s="9">
        <v>570.6</v>
      </c>
      <c r="I15" s="9">
        <v>15411.5</v>
      </c>
      <c r="J15" s="9">
        <v>14074.2</v>
      </c>
      <c r="K15" s="9">
        <v>11066.2</v>
      </c>
      <c r="L15" s="9"/>
      <c r="M15" s="9">
        <v>4888.4</v>
      </c>
      <c r="N15" s="9">
        <v>270.9</v>
      </c>
      <c r="O15" s="9"/>
      <c r="P15" s="33">
        <v>54.5</v>
      </c>
      <c r="Q15" s="52">
        <f t="shared" si="0"/>
        <v>48566.3</v>
      </c>
      <c r="R15" s="49"/>
    </row>
    <row r="16" spans="1:18" s="18" customFormat="1" ht="13.5" customHeight="1">
      <c r="A16" s="54">
        <v>1987</v>
      </c>
      <c r="B16" s="9"/>
      <c r="C16" s="29">
        <v>25</v>
      </c>
      <c r="D16" s="9"/>
      <c r="E16" s="9"/>
      <c r="F16" s="9">
        <v>2080.2</v>
      </c>
      <c r="G16" s="9">
        <v>751.6</v>
      </c>
      <c r="H16" s="9">
        <v>1141.8</v>
      </c>
      <c r="I16" s="9">
        <v>13010</v>
      </c>
      <c r="J16" s="9">
        <v>8623.5</v>
      </c>
      <c r="K16" s="9">
        <v>8397.9</v>
      </c>
      <c r="L16" s="9"/>
      <c r="M16" s="9">
        <v>5115.9</v>
      </c>
      <c r="N16" s="9">
        <v>481.6</v>
      </c>
      <c r="O16" s="9"/>
      <c r="P16" s="33">
        <v>77.4</v>
      </c>
      <c r="Q16" s="52">
        <f t="shared" si="0"/>
        <v>39704.9</v>
      </c>
      <c r="R16" s="49"/>
    </row>
    <row r="17" spans="1:18" s="18" customFormat="1" ht="13.5" customHeight="1">
      <c r="A17" s="54">
        <v>1988</v>
      </c>
      <c r="B17" s="9"/>
      <c r="C17" s="29"/>
      <c r="D17" s="9"/>
      <c r="E17" s="9"/>
      <c r="F17" s="9">
        <v>2244.5</v>
      </c>
      <c r="G17" s="9">
        <v>655.1</v>
      </c>
      <c r="H17" s="9">
        <v>319.9</v>
      </c>
      <c r="I17" s="9">
        <v>6787.9</v>
      </c>
      <c r="J17" s="9">
        <v>11977.9</v>
      </c>
      <c r="K17" s="9">
        <v>9304.1</v>
      </c>
      <c r="L17" s="9"/>
      <c r="M17" s="9">
        <v>5303.1</v>
      </c>
      <c r="N17" s="9">
        <v>675</v>
      </c>
      <c r="O17" s="9"/>
      <c r="P17" s="33"/>
      <c r="Q17" s="52">
        <f t="shared" si="0"/>
        <v>37267.5</v>
      </c>
      <c r="R17" s="49"/>
    </row>
    <row r="18" spans="1:18" s="18" customFormat="1" ht="13.5" customHeight="1">
      <c r="A18" s="54">
        <v>1989</v>
      </c>
      <c r="B18" s="9"/>
      <c r="C18" s="29"/>
      <c r="D18" s="9"/>
      <c r="E18" s="9">
        <v>15.4</v>
      </c>
      <c r="F18" s="9">
        <v>343.7</v>
      </c>
      <c r="G18" s="9">
        <v>632.6</v>
      </c>
      <c r="H18" s="9">
        <v>257.2</v>
      </c>
      <c r="I18" s="9">
        <v>8282.9</v>
      </c>
      <c r="J18" s="9">
        <v>9923.2</v>
      </c>
      <c r="K18" s="9">
        <v>4099</v>
      </c>
      <c r="L18" s="9"/>
      <c r="M18" s="9">
        <v>6058.5</v>
      </c>
      <c r="N18" s="9">
        <v>460</v>
      </c>
      <c r="O18" s="9"/>
      <c r="P18" s="33">
        <v>16.8</v>
      </c>
      <c r="Q18" s="52">
        <f t="shared" si="0"/>
        <v>30089.3</v>
      </c>
      <c r="R18" s="49"/>
    </row>
    <row r="19" spans="1:18" s="18" customFormat="1" ht="13.5" customHeight="1">
      <c r="A19" s="54">
        <v>1990</v>
      </c>
      <c r="B19" s="9"/>
      <c r="C19" s="29">
        <v>12.5</v>
      </c>
      <c r="D19" s="9"/>
      <c r="E19" s="9">
        <v>2.7</v>
      </c>
      <c r="F19" s="9">
        <v>1492.9</v>
      </c>
      <c r="G19" s="9">
        <v>1331.8</v>
      </c>
      <c r="H19" s="9">
        <v>848.3</v>
      </c>
      <c r="I19" s="9">
        <v>7818.7</v>
      </c>
      <c r="J19" s="9">
        <v>4006.4</v>
      </c>
      <c r="K19" s="9">
        <v>5868.1</v>
      </c>
      <c r="L19" s="9"/>
      <c r="M19" s="9">
        <v>4677.1</v>
      </c>
      <c r="N19" s="9">
        <v>503.2</v>
      </c>
      <c r="O19" s="9"/>
      <c r="P19" s="33">
        <v>32.8</v>
      </c>
      <c r="Q19" s="52">
        <f t="shared" si="0"/>
        <v>26594.5</v>
      </c>
      <c r="R19" s="49"/>
    </row>
    <row r="20" spans="1:18" s="18" customFormat="1" ht="13.5" customHeight="1">
      <c r="A20" s="54">
        <v>1991</v>
      </c>
      <c r="B20" s="9"/>
      <c r="C20" s="29"/>
      <c r="D20" s="9"/>
      <c r="E20" s="9">
        <v>10</v>
      </c>
      <c r="F20" s="9">
        <v>546</v>
      </c>
      <c r="G20" s="9">
        <v>658.3</v>
      </c>
      <c r="H20" s="9">
        <v>1115.8</v>
      </c>
      <c r="I20" s="9">
        <v>6906.2</v>
      </c>
      <c r="J20" s="9">
        <v>12509.2</v>
      </c>
      <c r="K20" s="9">
        <v>9460.9</v>
      </c>
      <c r="L20" s="9"/>
      <c r="M20" s="9">
        <v>5922.1</v>
      </c>
      <c r="N20" s="9">
        <v>404.6</v>
      </c>
      <c r="O20" s="9"/>
      <c r="P20" s="33"/>
      <c r="Q20" s="52">
        <f t="shared" si="0"/>
        <v>37533.1</v>
      </c>
      <c r="R20" s="49"/>
    </row>
    <row r="21" spans="1:18" s="18" customFormat="1" ht="13.5" customHeight="1">
      <c r="A21" s="54">
        <v>1992</v>
      </c>
      <c r="B21" s="9"/>
      <c r="C21" s="29"/>
      <c r="D21" s="9"/>
      <c r="E21" s="9">
        <v>11</v>
      </c>
      <c r="F21" s="9">
        <v>2417.6</v>
      </c>
      <c r="G21" s="9">
        <v>2250.8</v>
      </c>
      <c r="H21" s="9">
        <v>3567.6</v>
      </c>
      <c r="I21" s="9">
        <v>10745</v>
      </c>
      <c r="J21" s="9">
        <v>9581</v>
      </c>
      <c r="K21" s="9">
        <v>13458.4</v>
      </c>
      <c r="L21" s="9"/>
      <c r="M21" s="9">
        <v>9448.1</v>
      </c>
      <c r="N21" s="9">
        <v>47.3</v>
      </c>
      <c r="O21" s="9"/>
      <c r="P21" s="33">
        <v>185.6</v>
      </c>
      <c r="Q21" s="52">
        <f t="shared" si="0"/>
        <v>51712.4</v>
      </c>
      <c r="R21" s="49"/>
    </row>
    <row r="22" spans="1:18" s="18" customFormat="1" ht="13.5" customHeight="1">
      <c r="A22" s="54">
        <v>1993</v>
      </c>
      <c r="B22" s="9"/>
      <c r="C22" s="29"/>
      <c r="D22" s="9"/>
      <c r="E22" s="9"/>
      <c r="F22" s="9">
        <v>2613.7</v>
      </c>
      <c r="G22" s="9">
        <v>1859.1</v>
      </c>
      <c r="H22" s="9">
        <v>2113.7</v>
      </c>
      <c r="I22" s="9">
        <v>9438</v>
      </c>
      <c r="J22" s="9">
        <v>10302.7</v>
      </c>
      <c r="K22" s="9">
        <v>12854.8</v>
      </c>
      <c r="L22" s="9"/>
      <c r="M22" s="9">
        <v>7644.3</v>
      </c>
      <c r="N22" s="9">
        <v>1038.7</v>
      </c>
      <c r="O22" s="9"/>
      <c r="P22" s="33">
        <v>217.2</v>
      </c>
      <c r="Q22" s="52">
        <f t="shared" si="0"/>
        <v>48082.2</v>
      </c>
      <c r="R22" s="49"/>
    </row>
    <row r="23" spans="1:18" s="18" customFormat="1" ht="13.5" customHeight="1">
      <c r="A23" s="54">
        <v>1994</v>
      </c>
      <c r="B23" s="9"/>
      <c r="C23" s="29"/>
      <c r="D23" s="9"/>
      <c r="E23" s="9">
        <v>74.6</v>
      </c>
      <c r="F23" s="9">
        <v>1455.2</v>
      </c>
      <c r="G23" s="9">
        <v>2410</v>
      </c>
      <c r="H23" s="9">
        <v>6849.6</v>
      </c>
      <c r="I23" s="9">
        <v>10299.6</v>
      </c>
      <c r="J23" s="9">
        <v>8990.6</v>
      </c>
      <c r="K23" s="9">
        <v>18266.7</v>
      </c>
      <c r="L23" s="9"/>
      <c r="M23" s="9">
        <v>16159</v>
      </c>
      <c r="N23" s="9">
        <v>1712.6</v>
      </c>
      <c r="O23" s="9"/>
      <c r="P23" s="33">
        <v>354.7</v>
      </c>
      <c r="Q23" s="52">
        <f t="shared" si="0"/>
        <v>66572.6</v>
      </c>
      <c r="R23" s="49"/>
    </row>
    <row r="24" spans="1:18" s="18" customFormat="1" ht="13.5" customHeight="1">
      <c r="A24" s="54">
        <v>1995</v>
      </c>
      <c r="B24" s="9"/>
      <c r="C24" s="29"/>
      <c r="D24" s="9"/>
      <c r="E24" s="9">
        <v>8</v>
      </c>
      <c r="F24" s="9">
        <v>1573.8</v>
      </c>
      <c r="G24" s="9">
        <v>1897.9</v>
      </c>
      <c r="H24" s="9">
        <v>5179.9</v>
      </c>
      <c r="I24" s="9">
        <v>10627.4</v>
      </c>
      <c r="J24" s="9">
        <v>8299.8</v>
      </c>
      <c r="K24" s="9">
        <v>16472.5</v>
      </c>
      <c r="L24" s="9"/>
      <c r="M24" s="9">
        <v>8241.1</v>
      </c>
      <c r="N24" s="9">
        <v>2422.1</v>
      </c>
      <c r="O24" s="9"/>
      <c r="P24" s="33">
        <v>238.2</v>
      </c>
      <c r="Q24" s="52">
        <f t="shared" si="0"/>
        <v>54960.7</v>
      </c>
      <c r="R24" s="49"/>
    </row>
    <row r="25" spans="1:18" s="18" customFormat="1" ht="13.5" customHeight="1">
      <c r="A25" s="54">
        <v>1996</v>
      </c>
      <c r="B25" s="9"/>
      <c r="C25" s="29"/>
      <c r="D25" s="9"/>
      <c r="E25" s="9"/>
      <c r="F25" s="9">
        <v>1060.7</v>
      </c>
      <c r="G25" s="9">
        <v>2133.8</v>
      </c>
      <c r="H25" s="9">
        <v>3109.9</v>
      </c>
      <c r="I25" s="9">
        <v>12972.6</v>
      </c>
      <c r="J25" s="9">
        <v>12388.2</v>
      </c>
      <c r="K25" s="9">
        <v>12521.8</v>
      </c>
      <c r="L25" s="9"/>
      <c r="M25" s="9">
        <v>6540.2</v>
      </c>
      <c r="N25" s="9">
        <v>90.1</v>
      </c>
      <c r="O25" s="9"/>
      <c r="P25" s="33">
        <v>538.5</v>
      </c>
      <c r="Q25" s="52">
        <f t="shared" si="0"/>
        <v>51355.799999999996</v>
      </c>
      <c r="R25" s="49"/>
    </row>
    <row r="26" spans="1:18" s="18" customFormat="1" ht="13.5" customHeight="1">
      <c r="A26" s="54">
        <v>1997</v>
      </c>
      <c r="B26" s="9"/>
      <c r="C26" s="29"/>
      <c r="D26" s="9"/>
      <c r="E26" s="9"/>
      <c r="F26" s="9">
        <v>327.7</v>
      </c>
      <c r="G26" s="9">
        <v>485.5</v>
      </c>
      <c r="H26" s="9">
        <v>2361.2</v>
      </c>
      <c r="I26" s="9">
        <v>5870.4</v>
      </c>
      <c r="J26" s="9">
        <v>6996.4</v>
      </c>
      <c r="K26" s="9">
        <v>8372.8</v>
      </c>
      <c r="L26" s="9"/>
      <c r="M26" s="9">
        <v>6105.2</v>
      </c>
      <c r="N26" s="9">
        <v>48.9</v>
      </c>
      <c r="O26" s="9"/>
      <c r="P26" s="33">
        <v>89</v>
      </c>
      <c r="Q26" s="52">
        <f t="shared" si="0"/>
        <v>30657.100000000002</v>
      </c>
      <c r="R26" s="49"/>
    </row>
    <row r="27" spans="1:18" s="18" customFormat="1" ht="13.5" customHeight="1">
      <c r="A27" s="54">
        <v>1998</v>
      </c>
      <c r="B27" s="9"/>
      <c r="C27" s="29"/>
      <c r="D27" s="9"/>
      <c r="E27" s="9"/>
      <c r="F27" s="9">
        <v>2072.6</v>
      </c>
      <c r="G27" s="9">
        <v>335.9</v>
      </c>
      <c r="H27" s="9">
        <v>2020.4</v>
      </c>
      <c r="I27" s="9">
        <v>3788.1</v>
      </c>
      <c r="J27" s="9">
        <v>5816.6</v>
      </c>
      <c r="K27" s="9">
        <v>4829.2</v>
      </c>
      <c r="L27" s="9"/>
      <c r="M27" s="9">
        <v>2069.3</v>
      </c>
      <c r="N27" s="9">
        <v>470</v>
      </c>
      <c r="O27" s="9"/>
      <c r="P27" s="33">
        <v>77.8</v>
      </c>
      <c r="Q27" s="52">
        <f t="shared" si="0"/>
        <v>21479.899999999998</v>
      </c>
      <c r="R27" s="49"/>
    </row>
    <row r="28" spans="1:18" s="18" customFormat="1" ht="13.5" customHeight="1">
      <c r="A28" s="54">
        <v>1999</v>
      </c>
      <c r="B28" s="9"/>
      <c r="C28" s="29"/>
      <c r="D28" s="9"/>
      <c r="E28" s="9"/>
      <c r="F28" s="9">
        <v>435.1</v>
      </c>
      <c r="G28" s="9">
        <v>1610.5</v>
      </c>
      <c r="H28" s="9">
        <v>2249.1</v>
      </c>
      <c r="I28" s="9">
        <v>5766.4</v>
      </c>
      <c r="J28" s="9">
        <v>6703.7</v>
      </c>
      <c r="K28" s="9">
        <v>11331</v>
      </c>
      <c r="L28" s="9"/>
      <c r="M28" s="9">
        <v>2342</v>
      </c>
      <c r="N28" s="9">
        <v>340.5</v>
      </c>
      <c r="O28" s="9"/>
      <c r="P28" s="33">
        <v>702.3</v>
      </c>
      <c r="Q28" s="52">
        <f t="shared" si="0"/>
        <v>31480.6</v>
      </c>
      <c r="R28" s="49"/>
    </row>
    <row r="29" spans="1:18" s="18" customFormat="1" ht="13.5" customHeight="1">
      <c r="A29" s="54">
        <v>2000</v>
      </c>
      <c r="B29" s="9"/>
      <c r="C29" s="29"/>
      <c r="D29" s="9"/>
      <c r="E29" s="9"/>
      <c r="F29" s="9">
        <v>1328.1</v>
      </c>
      <c r="G29" s="9">
        <v>342.3</v>
      </c>
      <c r="H29" s="9">
        <v>4307.2</v>
      </c>
      <c r="I29" s="9">
        <v>11886.3</v>
      </c>
      <c r="J29" s="9">
        <v>10107.4</v>
      </c>
      <c r="K29" s="9">
        <v>8424.5</v>
      </c>
      <c r="L29" s="9"/>
      <c r="M29" s="9">
        <v>2106.6</v>
      </c>
      <c r="N29" s="9">
        <v>4128.4</v>
      </c>
      <c r="O29" s="9"/>
      <c r="P29" s="33">
        <v>88.4</v>
      </c>
      <c r="Q29" s="52">
        <f t="shared" si="0"/>
        <v>42719.2</v>
      </c>
      <c r="R29" s="49"/>
    </row>
    <row r="30" spans="1:18" s="18" customFormat="1" ht="13.5" customHeight="1">
      <c r="A30" s="54">
        <v>2001</v>
      </c>
      <c r="B30" s="9"/>
      <c r="C30" s="29"/>
      <c r="D30" s="9"/>
      <c r="E30" s="9">
        <v>7</v>
      </c>
      <c r="F30" s="9">
        <v>1980.8</v>
      </c>
      <c r="G30" s="9">
        <v>538.6</v>
      </c>
      <c r="H30" s="9">
        <v>2241.4</v>
      </c>
      <c r="I30" s="9">
        <v>4121.7</v>
      </c>
      <c r="J30" s="9">
        <v>4524.2</v>
      </c>
      <c r="K30" s="9">
        <v>4615</v>
      </c>
      <c r="L30" s="9"/>
      <c r="M30" s="9">
        <v>1575.2</v>
      </c>
      <c r="N30" s="9">
        <v>2113</v>
      </c>
      <c r="O30" s="9"/>
      <c r="P30" s="33">
        <v>155.6</v>
      </c>
      <c r="Q30" s="52">
        <f t="shared" si="0"/>
        <v>21872.5</v>
      </c>
      <c r="R30" s="49"/>
    </row>
    <row r="31" spans="1:18" s="18" customFormat="1" ht="13.5" customHeight="1">
      <c r="A31" s="55">
        <v>2002</v>
      </c>
      <c r="B31" s="16"/>
      <c r="C31" s="30"/>
      <c r="D31" s="16"/>
      <c r="E31" s="16"/>
      <c r="F31" s="16">
        <v>2021.7</v>
      </c>
      <c r="G31" s="16">
        <v>593.1</v>
      </c>
      <c r="H31" s="16">
        <v>1515</v>
      </c>
      <c r="I31" s="16">
        <v>4629.3</v>
      </c>
      <c r="J31" s="16">
        <v>6028.8</v>
      </c>
      <c r="K31" s="16">
        <v>6428.3</v>
      </c>
      <c r="L31" s="16"/>
      <c r="M31" s="16">
        <v>3980.8</v>
      </c>
      <c r="N31" s="16">
        <v>2249.2</v>
      </c>
      <c r="O31" s="16"/>
      <c r="P31" s="34">
        <v>198.9</v>
      </c>
      <c r="Q31" s="52">
        <f t="shared" si="0"/>
        <v>27645.100000000002</v>
      </c>
      <c r="R31" s="49"/>
    </row>
    <row r="32" spans="1:18" s="18" customFormat="1" ht="13.5" customHeight="1">
      <c r="A32" s="54">
        <v>2003</v>
      </c>
      <c r="B32" s="9"/>
      <c r="C32" s="29"/>
      <c r="D32" s="9"/>
      <c r="E32" s="9"/>
      <c r="F32" s="9">
        <v>3977.4</v>
      </c>
      <c r="G32" s="9">
        <v>548.3</v>
      </c>
      <c r="H32" s="9">
        <v>1372.6</v>
      </c>
      <c r="I32" s="9">
        <v>3079.5</v>
      </c>
      <c r="J32" s="9">
        <v>8335.7</v>
      </c>
      <c r="K32" s="9">
        <v>7475.7</v>
      </c>
      <c r="L32" s="9"/>
      <c r="M32" s="9">
        <v>5123.1</v>
      </c>
      <c r="N32" s="9">
        <v>2470</v>
      </c>
      <c r="O32" s="9"/>
      <c r="P32" s="33">
        <v>113.4</v>
      </c>
      <c r="Q32" s="52">
        <f t="shared" si="0"/>
        <v>32495.700000000004</v>
      </c>
      <c r="R32" s="49"/>
    </row>
    <row r="33" spans="1:18" s="18" customFormat="1" ht="13.5" customHeight="1">
      <c r="A33" s="56">
        <v>2004</v>
      </c>
      <c r="B33" s="12"/>
      <c r="C33" s="31"/>
      <c r="D33" s="12"/>
      <c r="E33" s="12"/>
      <c r="F33" s="12">
        <v>1881.1</v>
      </c>
      <c r="G33" s="12">
        <v>296.5</v>
      </c>
      <c r="H33" s="12">
        <v>851.4</v>
      </c>
      <c r="I33" s="12">
        <v>2519.9</v>
      </c>
      <c r="J33" s="12">
        <v>3408</v>
      </c>
      <c r="K33" s="12">
        <v>4191.2</v>
      </c>
      <c r="L33" s="12"/>
      <c r="M33" s="12">
        <v>4920.6</v>
      </c>
      <c r="N33" s="12">
        <v>1798.7</v>
      </c>
      <c r="O33" s="12"/>
      <c r="P33" s="35">
        <v>52.2</v>
      </c>
      <c r="Q33" s="52">
        <f t="shared" si="0"/>
        <v>19919.6</v>
      </c>
      <c r="R33" s="49"/>
    </row>
    <row r="34" spans="1:18" s="18" customFormat="1" ht="13.5" customHeight="1">
      <c r="A34" s="56">
        <v>2005</v>
      </c>
      <c r="B34" s="12"/>
      <c r="C34" s="31"/>
      <c r="D34" s="12"/>
      <c r="E34" s="12"/>
      <c r="F34" s="12">
        <v>1712.2</v>
      </c>
      <c r="G34" s="12">
        <v>367.7</v>
      </c>
      <c r="H34" s="12">
        <v>225.1</v>
      </c>
      <c r="I34" s="12">
        <v>415.6</v>
      </c>
      <c r="J34" s="12">
        <v>2761.2</v>
      </c>
      <c r="K34" s="12">
        <v>2642.8</v>
      </c>
      <c r="L34" s="12"/>
      <c r="M34" s="12">
        <v>4665.7</v>
      </c>
      <c r="N34" s="12">
        <v>3223.3</v>
      </c>
      <c r="O34" s="12"/>
      <c r="P34" s="35">
        <v>3</v>
      </c>
      <c r="Q34" s="52">
        <f t="shared" si="0"/>
        <v>16016.599999999999</v>
      </c>
      <c r="R34" s="49"/>
    </row>
    <row r="35" spans="1:18" s="18" customFormat="1" ht="13.5" customHeight="1">
      <c r="A35" s="56">
        <v>2006</v>
      </c>
      <c r="B35" s="12"/>
      <c r="C35" s="31"/>
      <c r="D35" s="12"/>
      <c r="E35" s="12">
        <v>130.1</v>
      </c>
      <c r="F35" s="12">
        <v>780.4</v>
      </c>
      <c r="G35" s="12">
        <v>152.1</v>
      </c>
      <c r="H35" s="12">
        <v>160</v>
      </c>
      <c r="I35" s="12">
        <v>572.1</v>
      </c>
      <c r="J35" s="12">
        <v>3059.5</v>
      </c>
      <c r="K35" s="12">
        <v>1522.2</v>
      </c>
      <c r="L35" s="12"/>
      <c r="M35" s="12">
        <v>4420.2</v>
      </c>
      <c r="N35" s="12">
        <v>2846.1</v>
      </c>
      <c r="O35" s="12"/>
      <c r="P35" s="35">
        <v>7.1</v>
      </c>
      <c r="Q35" s="52">
        <f t="shared" si="0"/>
        <v>13649.8</v>
      </c>
      <c r="R35" s="49"/>
    </row>
    <row r="36" spans="1:18" s="18" customFormat="1" ht="13.5" customHeight="1">
      <c r="A36" s="56">
        <v>2007</v>
      </c>
      <c r="B36" s="12"/>
      <c r="C36" s="31"/>
      <c r="D36" s="12"/>
      <c r="E36" s="12">
        <v>17.9</v>
      </c>
      <c r="F36" s="12">
        <v>790.1</v>
      </c>
      <c r="G36" s="12">
        <v>89.1</v>
      </c>
      <c r="H36" s="12">
        <v>360.2</v>
      </c>
      <c r="I36" s="12">
        <v>782</v>
      </c>
      <c r="J36" s="12">
        <v>4153</v>
      </c>
      <c r="K36" s="12">
        <v>2078.3</v>
      </c>
      <c r="L36" s="12"/>
      <c r="M36" s="12">
        <v>4091</v>
      </c>
      <c r="N36" s="12">
        <v>1627.7</v>
      </c>
      <c r="O36" s="12"/>
      <c r="P36" s="35"/>
      <c r="Q36" s="52">
        <f t="shared" si="0"/>
        <v>13989.300000000001</v>
      </c>
      <c r="R36" s="49"/>
    </row>
    <row r="37" spans="1:18" s="18" customFormat="1" ht="13.5" customHeight="1">
      <c r="A37" s="56">
        <v>2008</v>
      </c>
      <c r="B37" s="12">
        <v>0.4</v>
      </c>
      <c r="C37" s="31"/>
      <c r="D37" s="12"/>
      <c r="E37" s="12">
        <v>53.7</v>
      </c>
      <c r="F37" s="12">
        <v>166.2</v>
      </c>
      <c r="G37" s="12">
        <v>127.7</v>
      </c>
      <c r="H37" s="12">
        <v>297.1</v>
      </c>
      <c r="I37" s="12">
        <v>1852.4</v>
      </c>
      <c r="J37" s="12">
        <v>4089</v>
      </c>
      <c r="K37" s="12">
        <v>2473</v>
      </c>
      <c r="L37" s="12">
        <v>1019.2</v>
      </c>
      <c r="M37" s="12">
        <v>994.5</v>
      </c>
      <c r="N37" s="12">
        <v>1722.6</v>
      </c>
      <c r="O37" s="12"/>
      <c r="P37" s="35"/>
      <c r="Q37" s="52">
        <f t="shared" si="0"/>
        <v>12795.800000000001</v>
      </c>
      <c r="R37" s="49"/>
    </row>
    <row r="38" spans="1:18" s="18" customFormat="1" ht="13.5" customHeight="1">
      <c r="A38" s="56">
        <v>2009</v>
      </c>
      <c r="B38" s="12"/>
      <c r="C38" s="31"/>
      <c r="D38" s="12"/>
      <c r="E38" s="12"/>
      <c r="F38" s="12">
        <v>889.1</v>
      </c>
      <c r="G38" s="12">
        <v>80.8</v>
      </c>
      <c r="H38" s="12">
        <v>226.1</v>
      </c>
      <c r="I38" s="12">
        <v>2235.7</v>
      </c>
      <c r="J38" s="12">
        <v>4223.1</v>
      </c>
      <c r="K38" s="12">
        <v>1649.2</v>
      </c>
      <c r="L38" s="12">
        <v>520.6</v>
      </c>
      <c r="M38" s="12">
        <v>935.1</v>
      </c>
      <c r="N38" s="12">
        <v>1680.9</v>
      </c>
      <c r="O38" s="12"/>
      <c r="P38" s="35">
        <v>4.5</v>
      </c>
      <c r="Q38" s="52">
        <f t="shared" si="0"/>
        <v>12445.1</v>
      </c>
      <c r="R38" s="49"/>
    </row>
    <row r="39" spans="1:18" s="18" customFormat="1" ht="13.5" customHeight="1">
      <c r="A39" s="56">
        <v>2010</v>
      </c>
      <c r="B39" s="12"/>
      <c r="C39" s="31"/>
      <c r="D39" s="12"/>
      <c r="E39" s="12"/>
      <c r="F39" s="12">
        <v>421.4</v>
      </c>
      <c r="G39" s="12">
        <v>152.9</v>
      </c>
      <c r="H39" s="12">
        <v>511</v>
      </c>
      <c r="I39" s="12">
        <v>1989.9</v>
      </c>
      <c r="J39" s="12">
        <v>4459.8</v>
      </c>
      <c r="K39" s="12">
        <v>2114.2</v>
      </c>
      <c r="L39" s="12">
        <v>554.5</v>
      </c>
      <c r="M39" s="12">
        <v>979.3</v>
      </c>
      <c r="N39" s="12">
        <v>714.9</v>
      </c>
      <c r="O39" s="12"/>
      <c r="P39" s="35">
        <v>0.5</v>
      </c>
      <c r="Q39" s="52">
        <f t="shared" si="0"/>
        <v>11898.4</v>
      </c>
      <c r="R39" s="49"/>
    </row>
    <row r="40" spans="1:18" s="18" customFormat="1" ht="13.5" customHeight="1">
      <c r="A40" s="56">
        <v>2011</v>
      </c>
      <c r="B40" s="12"/>
      <c r="C40" s="31"/>
      <c r="D40" s="12"/>
      <c r="E40" s="12"/>
      <c r="F40" s="12">
        <v>351.2</v>
      </c>
      <c r="G40" s="12">
        <v>42.7</v>
      </c>
      <c r="H40" s="12">
        <v>536.5</v>
      </c>
      <c r="I40" s="12">
        <v>1784.8999999999996</v>
      </c>
      <c r="J40" s="12">
        <v>3547.7</v>
      </c>
      <c r="K40" s="12">
        <v>1723.6</v>
      </c>
      <c r="L40" s="12">
        <v>367.5</v>
      </c>
      <c r="M40" s="12">
        <v>571</v>
      </c>
      <c r="N40" s="12">
        <v>696.8</v>
      </c>
      <c r="O40" s="12"/>
      <c r="P40" s="35"/>
      <c r="Q40" s="52">
        <f t="shared" si="0"/>
        <v>9621.9</v>
      </c>
      <c r="R40" s="49"/>
    </row>
    <row r="41" spans="1:18" s="18" customFormat="1" ht="13.5" customHeight="1">
      <c r="A41" s="56">
        <v>2012</v>
      </c>
      <c r="B41" s="12"/>
      <c r="C41" s="31"/>
      <c r="D41" s="12"/>
      <c r="E41" s="12"/>
      <c r="F41" s="12">
        <v>274.4</v>
      </c>
      <c r="G41" s="12">
        <v>78</v>
      </c>
      <c r="H41" s="12">
        <v>221.8</v>
      </c>
      <c r="I41" s="12">
        <v>1399.2</v>
      </c>
      <c r="J41" s="12">
        <v>2658.9</v>
      </c>
      <c r="K41" s="12">
        <v>1169.2</v>
      </c>
      <c r="L41" s="12">
        <v>196.2</v>
      </c>
      <c r="M41" s="12">
        <v>289.4</v>
      </c>
      <c r="N41" s="12">
        <v>337.7</v>
      </c>
      <c r="O41" s="12"/>
      <c r="P41" s="12">
        <v>87.7</v>
      </c>
      <c r="Q41" s="52">
        <f t="shared" si="0"/>
        <v>6712.499999999999</v>
      </c>
      <c r="R41" s="49"/>
    </row>
    <row r="42" spans="1:18" s="18" customFormat="1" ht="13.5" customHeight="1">
      <c r="A42" s="56">
        <v>2013</v>
      </c>
      <c r="B42" s="12"/>
      <c r="C42" s="31"/>
      <c r="D42" s="12"/>
      <c r="E42" s="12"/>
      <c r="F42" s="12">
        <v>54.6</v>
      </c>
      <c r="G42" s="12">
        <v>93.2</v>
      </c>
      <c r="H42" s="12">
        <v>303.1</v>
      </c>
      <c r="I42" s="12">
        <v>1697.7</v>
      </c>
      <c r="J42" s="12">
        <v>3246.2</v>
      </c>
      <c r="K42" s="12">
        <v>1195.6</v>
      </c>
      <c r="L42" s="12">
        <v>179</v>
      </c>
      <c r="M42" s="12">
        <v>224.6</v>
      </c>
      <c r="N42" s="12">
        <v>217.4</v>
      </c>
      <c r="O42" s="12"/>
      <c r="P42" s="12">
        <v>21.5</v>
      </c>
      <c r="Q42" s="52">
        <f t="shared" si="0"/>
        <v>7232.9</v>
      </c>
      <c r="R42" s="49"/>
    </row>
    <row r="43" spans="1:18" s="18" customFormat="1" ht="13.5" customHeight="1">
      <c r="A43" s="56">
        <v>2014</v>
      </c>
      <c r="B43" s="12"/>
      <c r="C43" s="31"/>
      <c r="D43" s="12"/>
      <c r="E43" s="12"/>
      <c r="F43" s="12"/>
      <c r="G43" s="12">
        <v>152.1</v>
      </c>
      <c r="H43" s="12">
        <v>178.8</v>
      </c>
      <c r="I43" s="12">
        <v>549.8</v>
      </c>
      <c r="J43" s="12">
        <v>1631.4</v>
      </c>
      <c r="K43" s="12">
        <v>704.1</v>
      </c>
      <c r="L43" s="12">
        <v>95.7</v>
      </c>
      <c r="M43" s="12">
        <v>58.3</v>
      </c>
      <c r="N43" s="12">
        <v>22.3</v>
      </c>
      <c r="O43" s="12"/>
      <c r="P43" s="12">
        <v>2.2</v>
      </c>
      <c r="Q43" s="52">
        <f t="shared" si="0"/>
        <v>3394.7</v>
      </c>
      <c r="R43" s="49"/>
    </row>
    <row r="44" spans="1:18" s="18" customFormat="1" ht="13.5" customHeight="1">
      <c r="A44" s="56">
        <v>2015</v>
      </c>
      <c r="B44" s="12"/>
      <c r="C44" s="31"/>
      <c r="D44" s="12"/>
      <c r="E44" s="12"/>
      <c r="F44" s="12"/>
      <c r="G44" s="12">
        <v>27.8</v>
      </c>
      <c r="H44" s="12">
        <v>164.6</v>
      </c>
      <c r="I44" s="12">
        <v>30.6</v>
      </c>
      <c r="J44" s="12">
        <v>472.1</v>
      </c>
      <c r="K44" s="12">
        <v>60.6</v>
      </c>
      <c r="L44" s="12">
        <v>10.5</v>
      </c>
      <c r="M44" s="12">
        <v>34.7</v>
      </c>
      <c r="N44" s="12"/>
      <c r="O44" s="12"/>
      <c r="P44" s="12"/>
      <c r="Q44" s="52">
        <f t="shared" si="0"/>
        <v>800.9000000000001</v>
      </c>
      <c r="R44" s="49"/>
    </row>
    <row r="45" spans="1:18" s="18" customFormat="1" ht="13.5" customHeight="1">
      <c r="A45" s="56">
        <v>2016</v>
      </c>
      <c r="B45" s="12"/>
      <c r="C45" s="31"/>
      <c r="D45" s="12"/>
      <c r="E45" s="12"/>
      <c r="F45" s="12"/>
      <c r="G45" s="12"/>
      <c r="H45" s="12">
        <v>28.3</v>
      </c>
      <c r="I45" s="12">
        <v>58</v>
      </c>
      <c r="J45" s="12">
        <v>193.4</v>
      </c>
      <c r="K45" s="12">
        <v>31.5</v>
      </c>
      <c r="L45" s="12">
        <v>3.6</v>
      </c>
      <c r="M45" s="12">
        <v>10.3</v>
      </c>
      <c r="N45" s="12"/>
      <c r="O45" s="12"/>
      <c r="P45" s="12"/>
      <c r="Q45" s="52">
        <f t="shared" si="0"/>
        <v>325.1</v>
      </c>
      <c r="R45" s="49"/>
    </row>
    <row r="46" spans="1:18" s="18" customFormat="1" ht="13.5" customHeight="1" thickBot="1">
      <c r="A46" s="56">
        <v>2017</v>
      </c>
      <c r="B46" s="12"/>
      <c r="C46" s="31"/>
      <c r="D46" s="12"/>
      <c r="E46" s="12"/>
      <c r="F46" s="12"/>
      <c r="G46" s="12"/>
      <c r="H46" s="12">
        <v>14</v>
      </c>
      <c r="I46" s="12">
        <v>9.4</v>
      </c>
      <c r="J46" s="12">
        <v>178.9</v>
      </c>
      <c r="K46" s="12">
        <v>4.1</v>
      </c>
      <c r="L46" s="12"/>
      <c r="M46" s="12"/>
      <c r="N46" s="12"/>
      <c r="O46" s="12"/>
      <c r="P46" s="12"/>
      <c r="Q46" s="52">
        <f t="shared" si="0"/>
        <v>206.4</v>
      </c>
      <c r="R46" s="49"/>
    </row>
    <row r="47" spans="1:18" s="18" customFormat="1" ht="16.5" customHeight="1" thickBot="1">
      <c r="A47" s="57" t="s">
        <v>14</v>
      </c>
      <c r="B47" s="58">
        <f aca="true" t="shared" si="1" ref="B47:Q47">SUM(B5:B46)</f>
        <v>0.4</v>
      </c>
      <c r="C47" s="58">
        <f t="shared" si="1"/>
        <v>37.5</v>
      </c>
      <c r="D47" s="58">
        <f t="shared" si="1"/>
        <v>0</v>
      </c>
      <c r="E47" s="58">
        <f t="shared" si="1"/>
        <v>353.3999999999999</v>
      </c>
      <c r="F47" s="58">
        <f t="shared" si="1"/>
        <v>54238.599999999984</v>
      </c>
      <c r="G47" s="58">
        <f t="shared" si="1"/>
        <v>23662.299999999996</v>
      </c>
      <c r="H47" s="58">
        <f t="shared" si="1"/>
        <v>55209.399999999994</v>
      </c>
      <c r="I47" s="58">
        <f t="shared" si="1"/>
        <v>243353.19999999998</v>
      </c>
      <c r="J47" s="58">
        <f t="shared" si="1"/>
        <v>403786.80000000016</v>
      </c>
      <c r="K47" s="58">
        <f t="shared" si="1"/>
        <v>275851.7999999999</v>
      </c>
      <c r="L47" s="58">
        <f t="shared" si="1"/>
        <v>2946.7999999999997</v>
      </c>
      <c r="M47" s="58">
        <f t="shared" si="1"/>
        <v>148440.2</v>
      </c>
      <c r="N47" s="58">
        <f t="shared" si="1"/>
        <v>39159.50000000001</v>
      </c>
      <c r="O47" s="58">
        <f t="shared" si="1"/>
        <v>0</v>
      </c>
      <c r="P47" s="59">
        <f t="shared" si="1"/>
        <v>3838.2999999999997</v>
      </c>
      <c r="Q47" s="60">
        <f t="shared" si="1"/>
        <v>1250878.2</v>
      </c>
      <c r="R47" s="49"/>
    </row>
    <row r="48" spans="1:2" ht="12.75">
      <c r="A48" s="5" t="s">
        <v>15</v>
      </c>
      <c r="B48" s="6" t="s">
        <v>21</v>
      </c>
    </row>
    <row r="49" spans="1:17" ht="15.75">
      <c r="A49" s="102" t="s">
        <v>25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1:17" ht="12.75">
      <c r="A50" s="103" t="s">
        <v>26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ht="13.5" thickBot="1"/>
    <row r="52" spans="1:18" s="90" customFormat="1" ht="16.5" customHeight="1" thickBot="1">
      <c r="A52" s="57" t="s">
        <v>0</v>
      </c>
      <c r="B52" s="85" t="s">
        <v>47</v>
      </c>
      <c r="C52" s="86" t="s">
        <v>1</v>
      </c>
      <c r="D52" s="85" t="s">
        <v>2</v>
      </c>
      <c r="E52" s="85" t="s">
        <v>3</v>
      </c>
      <c r="F52" s="85" t="s">
        <v>4</v>
      </c>
      <c r="G52" s="85" t="s">
        <v>5</v>
      </c>
      <c r="H52" s="85" t="s">
        <v>6</v>
      </c>
      <c r="I52" s="85" t="s">
        <v>7</v>
      </c>
      <c r="J52" s="85" t="s">
        <v>8</v>
      </c>
      <c r="K52" s="85" t="s">
        <v>9</v>
      </c>
      <c r="L52" s="85" t="s">
        <v>48</v>
      </c>
      <c r="M52" s="85" t="s">
        <v>10</v>
      </c>
      <c r="N52" s="85" t="s">
        <v>11</v>
      </c>
      <c r="O52" s="85" t="s">
        <v>12</v>
      </c>
      <c r="P52" s="87" t="s">
        <v>13</v>
      </c>
      <c r="Q52" s="88" t="s">
        <v>14</v>
      </c>
      <c r="R52" s="89"/>
    </row>
    <row r="53" spans="1:18" s="18" customFormat="1" ht="13.5" customHeight="1">
      <c r="A53" s="53">
        <v>1976</v>
      </c>
      <c r="B53" s="10"/>
      <c r="C53" s="28"/>
      <c r="D53" s="10"/>
      <c r="E53" s="10"/>
      <c r="F53" s="10"/>
      <c r="G53" s="11">
        <v>4483.2</v>
      </c>
      <c r="H53" s="25"/>
      <c r="I53" s="25"/>
      <c r="J53" s="10">
        <v>137056.8</v>
      </c>
      <c r="K53" s="10">
        <v>77856.5</v>
      </c>
      <c r="L53" s="10"/>
      <c r="M53" s="10">
        <v>8511.2</v>
      </c>
      <c r="N53" s="10"/>
      <c r="O53" s="10"/>
      <c r="P53" s="32"/>
      <c r="Q53" s="51">
        <f>SUM(B53:P53)</f>
        <v>227907.7</v>
      </c>
      <c r="R53" s="49"/>
    </row>
    <row r="54" spans="1:18" s="18" customFormat="1" ht="13.5" customHeight="1">
      <c r="A54" s="54">
        <v>1977</v>
      </c>
      <c r="B54" s="9"/>
      <c r="C54" s="29"/>
      <c r="D54" s="9"/>
      <c r="E54" s="9"/>
      <c r="F54" s="9"/>
      <c r="G54" s="9">
        <v>20515.6</v>
      </c>
      <c r="H54" s="26"/>
      <c r="I54" s="9">
        <v>184953.2</v>
      </c>
      <c r="J54" s="9">
        <v>3536693.4</v>
      </c>
      <c r="K54" s="9">
        <v>744020.2</v>
      </c>
      <c r="L54" s="9"/>
      <c r="M54" s="9">
        <v>131570.6</v>
      </c>
      <c r="N54" s="9"/>
      <c r="O54" s="9"/>
      <c r="P54" s="33"/>
      <c r="Q54" s="52">
        <f aca="true" t="shared" si="2" ref="Q54:Q94">SUM(B54:P54)</f>
        <v>4617752.999999999</v>
      </c>
      <c r="R54" s="49"/>
    </row>
    <row r="55" spans="1:18" s="18" customFormat="1" ht="13.5" customHeight="1">
      <c r="A55" s="54">
        <v>1978</v>
      </c>
      <c r="B55" s="9"/>
      <c r="C55" s="29"/>
      <c r="D55" s="9"/>
      <c r="E55" s="9"/>
      <c r="F55" s="9">
        <v>81297.3</v>
      </c>
      <c r="G55" s="9">
        <v>12777.3</v>
      </c>
      <c r="H55" s="9">
        <v>3792.7</v>
      </c>
      <c r="I55" s="9">
        <v>176701.2</v>
      </c>
      <c r="J55" s="9">
        <v>3004156.6</v>
      </c>
      <c r="K55" s="9">
        <v>641481.5</v>
      </c>
      <c r="L55" s="9"/>
      <c r="M55" s="9">
        <v>220951</v>
      </c>
      <c r="N55" s="9">
        <v>140606</v>
      </c>
      <c r="O55" s="9"/>
      <c r="P55" s="33"/>
      <c r="Q55" s="52">
        <f t="shared" si="2"/>
        <v>4281763.6</v>
      </c>
      <c r="R55" s="49"/>
    </row>
    <row r="56" spans="1:18" s="18" customFormat="1" ht="13.5" customHeight="1">
      <c r="A56" s="54">
        <v>1979</v>
      </c>
      <c r="B56" s="9"/>
      <c r="C56" s="29"/>
      <c r="D56" s="9"/>
      <c r="E56" s="9"/>
      <c r="F56" s="9">
        <v>265642.3</v>
      </c>
      <c r="G56" s="9">
        <v>52638.4</v>
      </c>
      <c r="H56" s="9">
        <v>486683.2</v>
      </c>
      <c r="I56" s="9">
        <v>593147.8</v>
      </c>
      <c r="J56" s="9">
        <v>2832782.7</v>
      </c>
      <c r="K56" s="9">
        <v>463668.6</v>
      </c>
      <c r="L56" s="9"/>
      <c r="M56" s="9">
        <v>388050.2</v>
      </c>
      <c r="N56" s="9">
        <v>152303.7</v>
      </c>
      <c r="O56" s="9"/>
      <c r="P56" s="33">
        <v>18890</v>
      </c>
      <c r="Q56" s="52">
        <f t="shared" si="2"/>
        <v>5253806.9</v>
      </c>
      <c r="R56" s="49"/>
    </row>
    <row r="57" spans="1:18" s="18" customFormat="1" ht="13.5" customHeight="1">
      <c r="A57" s="54">
        <v>1980</v>
      </c>
      <c r="B57" s="9"/>
      <c r="C57" s="29"/>
      <c r="D57" s="9"/>
      <c r="E57" s="9"/>
      <c r="F57" s="9">
        <v>106304.5</v>
      </c>
      <c r="G57" s="9">
        <v>35721.6</v>
      </c>
      <c r="H57" s="9">
        <v>124410.6</v>
      </c>
      <c r="I57" s="9">
        <v>958244.9</v>
      </c>
      <c r="J57" s="9">
        <v>3723135.2</v>
      </c>
      <c r="K57" s="9">
        <v>795964.8</v>
      </c>
      <c r="L57" s="9"/>
      <c r="M57" s="9">
        <v>862194</v>
      </c>
      <c r="N57" s="9">
        <v>293101.5</v>
      </c>
      <c r="O57" s="9"/>
      <c r="P57" s="33">
        <v>48113.8</v>
      </c>
      <c r="Q57" s="52">
        <f t="shared" si="2"/>
        <v>6947190.9</v>
      </c>
      <c r="R57" s="49"/>
    </row>
    <row r="58" spans="1:18" s="18" customFormat="1" ht="13.5" customHeight="1">
      <c r="A58" s="54">
        <v>1981</v>
      </c>
      <c r="B58" s="9"/>
      <c r="C58" s="29"/>
      <c r="D58" s="9"/>
      <c r="E58" s="9"/>
      <c r="F58" s="9">
        <v>967062.7</v>
      </c>
      <c r="G58" s="9">
        <v>95898.1</v>
      </c>
      <c r="H58" s="9">
        <v>89458.3</v>
      </c>
      <c r="I58" s="9">
        <v>1353189</v>
      </c>
      <c r="J58" s="9">
        <v>2946246.5</v>
      </c>
      <c r="K58" s="9">
        <v>1519466.1</v>
      </c>
      <c r="L58" s="9"/>
      <c r="M58" s="9">
        <v>343319.3</v>
      </c>
      <c r="N58" s="9">
        <v>340909.9</v>
      </c>
      <c r="O58" s="9"/>
      <c r="P58" s="33">
        <v>18785</v>
      </c>
      <c r="Q58" s="52">
        <f t="shared" si="2"/>
        <v>7674334.899999999</v>
      </c>
      <c r="R58" s="49"/>
    </row>
    <row r="59" spans="1:18" s="18" customFormat="1" ht="13.5" customHeight="1">
      <c r="A59" s="54">
        <v>1982</v>
      </c>
      <c r="B59" s="9"/>
      <c r="C59" s="29"/>
      <c r="D59" s="9"/>
      <c r="E59" s="9"/>
      <c r="F59" s="9">
        <v>64967.1</v>
      </c>
      <c r="G59" s="9">
        <v>55533.3</v>
      </c>
      <c r="H59" s="9">
        <v>87091.7</v>
      </c>
      <c r="I59" s="9">
        <v>1886493.2</v>
      </c>
      <c r="J59" s="9">
        <v>3573250.9</v>
      </c>
      <c r="K59" s="9">
        <v>2428574.9</v>
      </c>
      <c r="L59" s="9"/>
      <c r="M59" s="9">
        <v>628115.1</v>
      </c>
      <c r="N59" s="9">
        <v>58814.1</v>
      </c>
      <c r="O59" s="9"/>
      <c r="P59" s="33"/>
      <c r="Q59" s="52">
        <f t="shared" si="2"/>
        <v>8782840.299999999</v>
      </c>
      <c r="R59" s="49"/>
    </row>
    <row r="60" spans="1:18" s="18" customFormat="1" ht="13.5" customHeight="1">
      <c r="A60" s="54">
        <v>1983</v>
      </c>
      <c r="B60" s="9"/>
      <c r="C60" s="29"/>
      <c r="D60" s="9"/>
      <c r="E60" s="9"/>
      <c r="F60" s="9">
        <v>364775.4</v>
      </c>
      <c r="G60" s="9">
        <v>21998.5</v>
      </c>
      <c r="H60" s="9">
        <v>120948.5</v>
      </c>
      <c r="I60" s="9">
        <v>1685416</v>
      </c>
      <c r="J60" s="9">
        <v>3134376</v>
      </c>
      <c r="K60" s="9">
        <v>1347750.1</v>
      </c>
      <c r="L60" s="9"/>
      <c r="M60" s="9">
        <v>256265.9</v>
      </c>
      <c r="N60" s="9">
        <v>19866.6</v>
      </c>
      <c r="O60" s="9"/>
      <c r="P60" s="33">
        <v>6334.3</v>
      </c>
      <c r="Q60" s="52">
        <f t="shared" si="2"/>
        <v>6957731.3</v>
      </c>
      <c r="R60" s="49"/>
    </row>
    <row r="61" spans="1:18" s="18" customFormat="1" ht="13.5" customHeight="1">
      <c r="A61" s="54">
        <v>1984</v>
      </c>
      <c r="B61" s="9"/>
      <c r="C61" s="29"/>
      <c r="D61" s="9"/>
      <c r="E61" s="9">
        <v>2867.5</v>
      </c>
      <c r="F61" s="9">
        <v>214583.7</v>
      </c>
      <c r="G61" s="9">
        <v>12683.8</v>
      </c>
      <c r="H61" s="9">
        <v>136989.9</v>
      </c>
      <c r="I61" s="9">
        <v>787663.3</v>
      </c>
      <c r="J61" s="9">
        <v>909087.9</v>
      </c>
      <c r="K61" s="9">
        <v>933775.5</v>
      </c>
      <c r="L61" s="9"/>
      <c r="M61" s="9">
        <v>228589.5</v>
      </c>
      <c r="N61" s="9"/>
      <c r="O61" s="9"/>
      <c r="P61" s="33">
        <v>835.5</v>
      </c>
      <c r="Q61" s="52">
        <f t="shared" si="2"/>
        <v>3227076.6</v>
      </c>
      <c r="R61" s="49"/>
    </row>
    <row r="62" spans="1:18" s="18" customFormat="1" ht="13.5" customHeight="1">
      <c r="A62" s="54">
        <v>1985</v>
      </c>
      <c r="B62" s="9"/>
      <c r="C62" s="29"/>
      <c r="D62" s="9"/>
      <c r="E62" s="9"/>
      <c r="F62" s="9">
        <v>189533</v>
      </c>
      <c r="G62" s="9">
        <v>29074.3</v>
      </c>
      <c r="H62" s="9">
        <v>79735.3</v>
      </c>
      <c r="I62" s="9">
        <v>1247362</v>
      </c>
      <c r="J62" s="9">
        <v>1295769</v>
      </c>
      <c r="K62" s="9">
        <v>961551.2</v>
      </c>
      <c r="L62" s="9"/>
      <c r="M62" s="9">
        <v>293835.2</v>
      </c>
      <c r="N62" s="9">
        <v>89568.1</v>
      </c>
      <c r="O62" s="9"/>
      <c r="P62" s="33">
        <v>2748.7</v>
      </c>
      <c r="Q62" s="52">
        <f t="shared" si="2"/>
        <v>4189176.8000000003</v>
      </c>
      <c r="R62" s="49"/>
    </row>
    <row r="63" spans="1:18" s="18" customFormat="1" ht="13.5" customHeight="1">
      <c r="A63" s="54">
        <v>1986</v>
      </c>
      <c r="B63" s="9"/>
      <c r="C63" s="29"/>
      <c r="D63" s="9"/>
      <c r="E63" s="9"/>
      <c r="F63" s="9">
        <v>216229.3</v>
      </c>
      <c r="G63" s="9">
        <v>19024.6</v>
      </c>
      <c r="H63" s="9">
        <v>57772.7</v>
      </c>
      <c r="I63" s="9">
        <v>1743308.7</v>
      </c>
      <c r="J63" s="9">
        <v>1338278.8</v>
      </c>
      <c r="K63" s="9">
        <v>1250647.5</v>
      </c>
      <c r="L63" s="9"/>
      <c r="M63" s="9">
        <v>547549.2</v>
      </c>
      <c r="N63" s="9">
        <v>38884</v>
      </c>
      <c r="O63" s="9"/>
      <c r="P63" s="33">
        <v>8403.8</v>
      </c>
      <c r="Q63" s="52">
        <f t="shared" si="2"/>
        <v>5220098.6</v>
      </c>
      <c r="R63" s="49"/>
    </row>
    <row r="64" spans="1:18" s="18" customFormat="1" ht="13.5" customHeight="1">
      <c r="A64" s="54">
        <v>1987</v>
      </c>
      <c r="B64" s="9"/>
      <c r="C64" s="29">
        <v>1849.8</v>
      </c>
      <c r="D64" s="9"/>
      <c r="E64" s="9"/>
      <c r="F64" s="9">
        <v>197044.2</v>
      </c>
      <c r="G64" s="9">
        <v>81863.3</v>
      </c>
      <c r="H64" s="9">
        <v>106338.6</v>
      </c>
      <c r="I64" s="9">
        <v>1234099.8</v>
      </c>
      <c r="J64" s="9">
        <v>743621.1</v>
      </c>
      <c r="K64" s="9">
        <v>865849.8</v>
      </c>
      <c r="L64" s="9"/>
      <c r="M64" s="9">
        <v>475137.8</v>
      </c>
      <c r="N64" s="9">
        <v>79376.6</v>
      </c>
      <c r="O64" s="9"/>
      <c r="P64" s="33">
        <v>3608.2</v>
      </c>
      <c r="Q64" s="52">
        <f t="shared" si="2"/>
        <v>3788789.2000000007</v>
      </c>
      <c r="R64" s="49"/>
    </row>
    <row r="65" spans="1:18" s="18" customFormat="1" ht="13.5" customHeight="1">
      <c r="A65" s="54">
        <v>1988</v>
      </c>
      <c r="B65" s="9"/>
      <c r="C65" s="29"/>
      <c r="D65" s="9"/>
      <c r="E65" s="9"/>
      <c r="F65" s="9">
        <v>224346.4</v>
      </c>
      <c r="G65" s="9">
        <v>84165.9</v>
      </c>
      <c r="H65" s="9">
        <v>33433.6</v>
      </c>
      <c r="I65" s="9">
        <v>652564.6</v>
      </c>
      <c r="J65" s="9">
        <v>1031888.9</v>
      </c>
      <c r="K65" s="9">
        <v>883178.1</v>
      </c>
      <c r="L65" s="9"/>
      <c r="M65" s="9">
        <v>494847</v>
      </c>
      <c r="N65" s="9">
        <v>114041.2</v>
      </c>
      <c r="O65" s="9"/>
      <c r="P65" s="33"/>
      <c r="Q65" s="52">
        <f t="shared" si="2"/>
        <v>3518465.7</v>
      </c>
      <c r="R65" s="49"/>
    </row>
    <row r="66" spans="1:18" s="18" customFormat="1" ht="13.5" customHeight="1">
      <c r="A66" s="54">
        <v>1989</v>
      </c>
      <c r="B66" s="9"/>
      <c r="C66" s="29"/>
      <c r="D66" s="9"/>
      <c r="E66" s="9">
        <v>2840</v>
      </c>
      <c r="F66" s="9">
        <v>37357.9</v>
      </c>
      <c r="G66" s="9">
        <v>82796.7</v>
      </c>
      <c r="H66" s="9">
        <v>21492.8</v>
      </c>
      <c r="I66" s="9">
        <v>766727.2</v>
      </c>
      <c r="J66" s="9">
        <v>804018.5</v>
      </c>
      <c r="K66" s="9">
        <v>413968</v>
      </c>
      <c r="L66" s="9"/>
      <c r="M66" s="9">
        <v>559581</v>
      </c>
      <c r="N66" s="9">
        <v>59018</v>
      </c>
      <c r="O66" s="9"/>
      <c r="P66" s="33">
        <v>3071.1</v>
      </c>
      <c r="Q66" s="52">
        <f t="shared" si="2"/>
        <v>2750871.2</v>
      </c>
      <c r="R66" s="49"/>
    </row>
    <row r="67" spans="1:18" s="18" customFormat="1" ht="13.5" customHeight="1">
      <c r="A67" s="54">
        <v>1990</v>
      </c>
      <c r="B67" s="9"/>
      <c r="C67" s="29">
        <v>1047.6</v>
      </c>
      <c r="D67" s="9"/>
      <c r="E67" s="9">
        <v>564.9</v>
      </c>
      <c r="F67" s="9">
        <v>167866.7</v>
      </c>
      <c r="G67" s="9">
        <v>216071.4</v>
      </c>
      <c r="H67" s="9">
        <v>68443.9</v>
      </c>
      <c r="I67" s="9">
        <v>856879.3</v>
      </c>
      <c r="J67" s="9">
        <v>403631</v>
      </c>
      <c r="K67" s="9">
        <v>635260.3</v>
      </c>
      <c r="L67" s="9"/>
      <c r="M67" s="9">
        <v>483914.6</v>
      </c>
      <c r="N67" s="9">
        <v>71077.2</v>
      </c>
      <c r="O67" s="9"/>
      <c r="P67" s="33">
        <v>5450.4</v>
      </c>
      <c r="Q67" s="52">
        <f t="shared" si="2"/>
        <v>2910207.3000000003</v>
      </c>
      <c r="R67" s="49"/>
    </row>
    <row r="68" spans="1:18" s="18" customFormat="1" ht="13.5" customHeight="1">
      <c r="A68" s="54">
        <v>1991</v>
      </c>
      <c r="B68" s="9"/>
      <c r="C68" s="29"/>
      <c r="D68" s="9"/>
      <c r="E68" s="9">
        <v>2233</v>
      </c>
      <c r="F68" s="9">
        <v>63443.4</v>
      </c>
      <c r="G68" s="9">
        <v>106093.2</v>
      </c>
      <c r="H68" s="9">
        <v>132894.4</v>
      </c>
      <c r="I68" s="9">
        <v>756895.6</v>
      </c>
      <c r="J68" s="9">
        <v>1350326.1</v>
      </c>
      <c r="K68" s="9">
        <v>1075283.9</v>
      </c>
      <c r="L68" s="9"/>
      <c r="M68" s="9">
        <v>656847.2</v>
      </c>
      <c r="N68" s="9">
        <v>63488.2</v>
      </c>
      <c r="O68" s="9"/>
      <c r="P68" s="33"/>
      <c r="Q68" s="52">
        <f t="shared" si="2"/>
        <v>4207505</v>
      </c>
      <c r="R68" s="49"/>
    </row>
    <row r="69" spans="1:18" s="18" customFormat="1" ht="13.5" customHeight="1">
      <c r="A69" s="54">
        <v>1992</v>
      </c>
      <c r="B69" s="9"/>
      <c r="C69" s="29"/>
      <c r="D69" s="9"/>
      <c r="E69" s="9">
        <v>2552.3</v>
      </c>
      <c r="F69" s="9">
        <v>473486.1</v>
      </c>
      <c r="G69" s="9">
        <v>608146.7</v>
      </c>
      <c r="H69" s="9">
        <v>594105.3</v>
      </c>
      <c r="I69" s="9">
        <v>1453851.8</v>
      </c>
      <c r="J69" s="9">
        <v>1269778</v>
      </c>
      <c r="K69" s="9">
        <v>1772950.9</v>
      </c>
      <c r="L69" s="9"/>
      <c r="M69" s="9">
        <v>1188645.9</v>
      </c>
      <c r="N69" s="9">
        <v>10561.2</v>
      </c>
      <c r="O69" s="9"/>
      <c r="P69" s="33">
        <v>48159</v>
      </c>
      <c r="Q69" s="52">
        <f t="shared" si="2"/>
        <v>7422237.2</v>
      </c>
      <c r="R69" s="49"/>
    </row>
    <row r="70" spans="1:18" s="18" customFormat="1" ht="13.5" customHeight="1">
      <c r="A70" s="54">
        <v>1993</v>
      </c>
      <c r="B70" s="9"/>
      <c r="C70" s="29"/>
      <c r="D70" s="9"/>
      <c r="E70" s="9"/>
      <c r="F70" s="9">
        <v>674722.4</v>
      </c>
      <c r="G70" s="9">
        <v>592523.6</v>
      </c>
      <c r="H70" s="9">
        <v>652500.4</v>
      </c>
      <c r="I70" s="9">
        <v>1196153.2</v>
      </c>
      <c r="J70" s="9">
        <v>1310357.7</v>
      </c>
      <c r="K70" s="9">
        <v>1861201.6</v>
      </c>
      <c r="L70" s="9"/>
      <c r="M70" s="9">
        <v>1126072.2</v>
      </c>
      <c r="N70" s="9">
        <v>216255.3</v>
      </c>
      <c r="O70" s="9"/>
      <c r="P70" s="33">
        <v>75145</v>
      </c>
      <c r="Q70" s="52">
        <f t="shared" si="2"/>
        <v>7704931.4</v>
      </c>
      <c r="R70" s="49"/>
    </row>
    <row r="71" spans="1:18" s="18" customFormat="1" ht="13.5" customHeight="1">
      <c r="A71" s="54">
        <v>1994</v>
      </c>
      <c r="B71" s="9"/>
      <c r="C71" s="29"/>
      <c r="D71" s="9"/>
      <c r="E71" s="9">
        <v>41284.9</v>
      </c>
      <c r="F71" s="9">
        <v>455947.2</v>
      </c>
      <c r="G71" s="9">
        <v>1017962.8</v>
      </c>
      <c r="H71" s="9">
        <v>1917743.3</v>
      </c>
      <c r="I71" s="9">
        <v>1397825.6</v>
      </c>
      <c r="J71" s="9">
        <v>1326191.6</v>
      </c>
      <c r="K71" s="9">
        <v>2908732.2</v>
      </c>
      <c r="L71" s="9"/>
      <c r="M71" s="9">
        <v>2523081.8</v>
      </c>
      <c r="N71" s="9">
        <v>416232.6</v>
      </c>
      <c r="O71" s="9"/>
      <c r="P71" s="33">
        <v>151607.4</v>
      </c>
      <c r="Q71" s="52">
        <f t="shared" si="2"/>
        <v>12156609.400000002</v>
      </c>
      <c r="R71" s="49"/>
    </row>
    <row r="72" spans="1:18" s="18" customFormat="1" ht="13.5" customHeight="1">
      <c r="A72" s="54">
        <v>1995</v>
      </c>
      <c r="B72" s="9"/>
      <c r="C72" s="29"/>
      <c r="D72" s="9"/>
      <c r="E72" s="9">
        <v>4702.6</v>
      </c>
      <c r="F72" s="9">
        <v>604830.3</v>
      </c>
      <c r="G72" s="9">
        <v>1009538.3</v>
      </c>
      <c r="H72" s="9">
        <v>1930582.6</v>
      </c>
      <c r="I72" s="9">
        <v>1684458</v>
      </c>
      <c r="J72" s="9">
        <v>1668716.6</v>
      </c>
      <c r="K72" s="9">
        <v>3409491.6</v>
      </c>
      <c r="L72" s="9"/>
      <c r="M72" s="9">
        <v>1420271.9</v>
      </c>
      <c r="N72" s="9">
        <v>730737.7</v>
      </c>
      <c r="O72" s="9"/>
      <c r="P72" s="33">
        <v>120808.4</v>
      </c>
      <c r="Q72" s="52">
        <f t="shared" si="2"/>
        <v>12584138</v>
      </c>
      <c r="R72" s="49"/>
    </row>
    <row r="73" spans="1:18" s="18" customFormat="1" ht="13.5" customHeight="1">
      <c r="A73" s="54">
        <v>1996</v>
      </c>
      <c r="B73" s="9"/>
      <c r="C73" s="29"/>
      <c r="D73" s="9"/>
      <c r="E73" s="9"/>
      <c r="F73" s="9">
        <v>455079.7</v>
      </c>
      <c r="G73" s="9">
        <v>1130881.5</v>
      </c>
      <c r="H73" s="9">
        <v>1334331.8</v>
      </c>
      <c r="I73" s="9">
        <v>1908899.1</v>
      </c>
      <c r="J73" s="9">
        <v>2451624.7</v>
      </c>
      <c r="K73" s="9">
        <v>2761862.6</v>
      </c>
      <c r="L73" s="9"/>
      <c r="M73" s="9">
        <v>1245754.1</v>
      </c>
      <c r="N73" s="9">
        <v>57776.6</v>
      </c>
      <c r="O73" s="9"/>
      <c r="P73" s="33">
        <v>269248.2</v>
      </c>
      <c r="Q73" s="52">
        <f t="shared" si="2"/>
        <v>11615458.299999999</v>
      </c>
      <c r="R73" s="49"/>
    </row>
    <row r="74" spans="1:18" s="18" customFormat="1" ht="13.5" customHeight="1">
      <c r="A74" s="54">
        <v>1997</v>
      </c>
      <c r="B74" s="9"/>
      <c r="C74" s="29"/>
      <c r="D74" s="9"/>
      <c r="E74" s="9"/>
      <c r="F74" s="9">
        <v>143784.9</v>
      </c>
      <c r="G74" s="9">
        <v>193873.7</v>
      </c>
      <c r="H74" s="9">
        <v>883409.8</v>
      </c>
      <c r="I74" s="9">
        <v>921716.7</v>
      </c>
      <c r="J74" s="9">
        <v>1374026.5</v>
      </c>
      <c r="K74" s="9">
        <v>1833652</v>
      </c>
      <c r="L74" s="9"/>
      <c r="M74" s="9">
        <v>1123933.1</v>
      </c>
      <c r="N74" s="9">
        <v>31566</v>
      </c>
      <c r="O74" s="9"/>
      <c r="P74" s="33">
        <v>50903.6</v>
      </c>
      <c r="Q74" s="52">
        <f t="shared" si="2"/>
        <v>6556866.299999999</v>
      </c>
      <c r="R74" s="49"/>
    </row>
    <row r="75" spans="1:18" s="18" customFormat="1" ht="13.5" customHeight="1">
      <c r="A75" s="54">
        <v>1998</v>
      </c>
      <c r="B75" s="9"/>
      <c r="C75" s="29"/>
      <c r="D75" s="9"/>
      <c r="E75" s="9"/>
      <c r="F75" s="9">
        <v>1234054.6</v>
      </c>
      <c r="G75" s="9">
        <v>156526.7</v>
      </c>
      <c r="H75" s="9">
        <v>842236.9</v>
      </c>
      <c r="I75" s="9">
        <v>1126907.6</v>
      </c>
      <c r="J75" s="9">
        <v>1759844.2</v>
      </c>
      <c r="K75" s="9">
        <v>1838260.3</v>
      </c>
      <c r="L75" s="9"/>
      <c r="M75" s="9">
        <v>488195.6</v>
      </c>
      <c r="N75" s="9">
        <v>263487.8</v>
      </c>
      <c r="O75" s="9"/>
      <c r="P75" s="33">
        <v>56481.1</v>
      </c>
      <c r="Q75" s="52">
        <f t="shared" si="2"/>
        <v>7765994.799999999</v>
      </c>
      <c r="R75" s="49"/>
    </row>
    <row r="76" spans="1:18" s="18" customFormat="1" ht="13.5" customHeight="1">
      <c r="A76" s="54">
        <v>1999</v>
      </c>
      <c r="B76" s="9"/>
      <c r="C76" s="29"/>
      <c r="D76" s="9"/>
      <c r="E76" s="9"/>
      <c r="F76" s="9">
        <v>208990.6</v>
      </c>
      <c r="G76" s="9">
        <v>683355.7</v>
      </c>
      <c r="H76" s="9">
        <v>971955.7</v>
      </c>
      <c r="I76" s="9">
        <v>1644520.8</v>
      </c>
      <c r="J76" s="9">
        <v>1923821</v>
      </c>
      <c r="K76" s="9">
        <v>3407623.4</v>
      </c>
      <c r="L76" s="9"/>
      <c r="M76" s="9">
        <v>785386.2</v>
      </c>
      <c r="N76" s="9">
        <v>148201.2</v>
      </c>
      <c r="O76" s="9"/>
      <c r="P76" s="33">
        <v>316106.8</v>
      </c>
      <c r="Q76" s="52">
        <f t="shared" si="2"/>
        <v>10089961.399999999</v>
      </c>
      <c r="R76" s="49"/>
    </row>
    <row r="77" spans="1:18" s="18" customFormat="1" ht="13.5" customHeight="1">
      <c r="A77" s="54">
        <v>2000</v>
      </c>
      <c r="B77" s="9"/>
      <c r="C77" s="29"/>
      <c r="D77" s="9"/>
      <c r="E77" s="9"/>
      <c r="F77" s="9">
        <v>620153</v>
      </c>
      <c r="G77" s="9">
        <v>158543.2</v>
      </c>
      <c r="H77" s="9">
        <f>1450214.9+43809.7</f>
        <v>1494024.5999999999</v>
      </c>
      <c r="I77" s="9">
        <v>2492315.1</v>
      </c>
      <c r="J77" s="9">
        <f>2188156+724.7</f>
        <v>2188880.7</v>
      </c>
      <c r="K77" s="9">
        <v>2485286</v>
      </c>
      <c r="L77" s="9"/>
      <c r="M77" s="9">
        <v>671676.3</v>
      </c>
      <c r="N77" s="9">
        <v>1476747.4</v>
      </c>
      <c r="O77" s="9"/>
      <c r="P77" s="33">
        <v>43479.4</v>
      </c>
      <c r="Q77" s="52">
        <f t="shared" si="2"/>
        <v>11631105.700000003</v>
      </c>
      <c r="R77" s="49"/>
    </row>
    <row r="78" spans="1:18" s="18" customFormat="1" ht="13.5" customHeight="1">
      <c r="A78" s="54">
        <v>2001</v>
      </c>
      <c r="B78" s="9"/>
      <c r="C78" s="29"/>
      <c r="D78" s="9"/>
      <c r="E78" s="9">
        <v>4362.6</v>
      </c>
      <c r="F78" s="9">
        <v>978398.1</v>
      </c>
      <c r="G78" s="9">
        <v>217223.4</v>
      </c>
      <c r="H78" s="9">
        <f>739720+2511.3</f>
        <v>742231.3</v>
      </c>
      <c r="I78" s="9">
        <v>792834.5</v>
      </c>
      <c r="J78" s="9">
        <f>1181912.2+134.5</f>
        <v>1182046.7</v>
      </c>
      <c r="K78" s="9">
        <f>1639967.3+10688.8</f>
        <v>1650656.1</v>
      </c>
      <c r="L78" s="9"/>
      <c r="M78" s="9">
        <v>710718.6</v>
      </c>
      <c r="N78" s="9">
        <v>771702.6</v>
      </c>
      <c r="O78" s="9"/>
      <c r="P78" s="33">
        <v>53678.3</v>
      </c>
      <c r="Q78" s="52">
        <f t="shared" si="2"/>
        <v>7103852.199999998</v>
      </c>
      <c r="R78" s="49"/>
    </row>
    <row r="79" spans="1:18" s="18" customFormat="1" ht="13.5" customHeight="1">
      <c r="A79" s="55">
        <v>2002</v>
      </c>
      <c r="B79" s="16"/>
      <c r="C79" s="30"/>
      <c r="D79" s="16"/>
      <c r="E79" s="16"/>
      <c r="F79" s="16">
        <v>959620.1</v>
      </c>
      <c r="G79" s="16">
        <f>242065.8+175.2</f>
        <v>242241</v>
      </c>
      <c r="H79" s="16">
        <v>475225.7</v>
      </c>
      <c r="I79" s="16">
        <f>1225577+17894.4</f>
        <v>1243471.4</v>
      </c>
      <c r="J79" s="16">
        <f>2253019+134.1</f>
        <v>2253153.1</v>
      </c>
      <c r="K79" s="16">
        <f>2433871.6+36289</f>
        <v>2470160.6</v>
      </c>
      <c r="L79" s="16"/>
      <c r="M79" s="16">
        <f>1617408+2510.8</f>
        <v>1619918.8</v>
      </c>
      <c r="N79" s="16">
        <v>1044984.2</v>
      </c>
      <c r="O79" s="16"/>
      <c r="P79" s="34">
        <v>77016.7</v>
      </c>
      <c r="Q79" s="52">
        <f t="shared" si="2"/>
        <v>10385791.6</v>
      </c>
      <c r="R79" s="49"/>
    </row>
    <row r="80" spans="1:18" s="18" customFormat="1" ht="13.5" customHeight="1">
      <c r="A80" s="54">
        <v>2003</v>
      </c>
      <c r="B80" s="9"/>
      <c r="C80" s="29"/>
      <c r="D80" s="9"/>
      <c r="E80" s="9"/>
      <c r="F80" s="9">
        <v>1907198.2</v>
      </c>
      <c r="G80" s="9">
        <v>281728</v>
      </c>
      <c r="H80" s="9">
        <v>559980.6</v>
      </c>
      <c r="I80" s="9">
        <v>911111.5</v>
      </c>
      <c r="J80" s="9">
        <v>3215097.1</v>
      </c>
      <c r="K80" s="9">
        <v>3166363.1</v>
      </c>
      <c r="L80" s="9"/>
      <c r="M80" s="9">
        <v>2562085.4</v>
      </c>
      <c r="N80" s="9">
        <v>1176158.2</v>
      </c>
      <c r="O80" s="9"/>
      <c r="P80" s="33">
        <v>44418.5</v>
      </c>
      <c r="Q80" s="52">
        <f t="shared" si="2"/>
        <v>13824140.6</v>
      </c>
      <c r="R80" s="49"/>
    </row>
    <row r="81" spans="1:18" s="18" customFormat="1" ht="13.5" customHeight="1">
      <c r="A81" s="54">
        <v>2004</v>
      </c>
      <c r="B81" s="9"/>
      <c r="C81" s="29"/>
      <c r="D81" s="9"/>
      <c r="E81" s="9"/>
      <c r="F81" s="9">
        <v>998897.2</v>
      </c>
      <c r="G81" s="9">
        <v>140698</v>
      </c>
      <c r="H81" s="9">
        <v>346602.4</v>
      </c>
      <c r="I81" s="9">
        <v>825139.7</v>
      </c>
      <c r="J81" s="9">
        <v>1682584.3</v>
      </c>
      <c r="K81" s="9">
        <v>2061345</v>
      </c>
      <c r="L81" s="9"/>
      <c r="M81" s="9">
        <v>2909632.5</v>
      </c>
      <c r="N81" s="9">
        <v>1006573.1</v>
      </c>
      <c r="O81" s="9"/>
      <c r="P81" s="33">
        <v>23829.2</v>
      </c>
      <c r="Q81" s="52">
        <f t="shared" si="2"/>
        <v>9995301.399999999</v>
      </c>
      <c r="R81" s="49"/>
    </row>
    <row r="82" spans="1:18" s="18" customFormat="1" ht="13.5" customHeight="1">
      <c r="A82" s="54">
        <v>2005</v>
      </c>
      <c r="B82" s="9"/>
      <c r="C82" s="29"/>
      <c r="D82" s="9"/>
      <c r="E82" s="9"/>
      <c r="F82" s="9">
        <v>1111046.8</v>
      </c>
      <c r="G82" s="9">
        <v>203112.9</v>
      </c>
      <c r="H82" s="9">
        <v>107747.5</v>
      </c>
      <c r="I82" s="9">
        <v>184480.5</v>
      </c>
      <c r="J82" s="9">
        <v>1618059.7</v>
      </c>
      <c r="K82" s="9">
        <v>1560931.6</v>
      </c>
      <c r="L82" s="9"/>
      <c r="M82" s="9">
        <v>3132646.7</v>
      </c>
      <c r="N82" s="9">
        <v>2136712</v>
      </c>
      <c r="O82" s="9"/>
      <c r="P82" s="33">
        <v>2308</v>
      </c>
      <c r="Q82" s="52">
        <f t="shared" si="2"/>
        <v>10057045.7</v>
      </c>
      <c r="R82" s="49"/>
    </row>
    <row r="83" spans="1:18" s="18" customFormat="1" ht="13.5" customHeight="1">
      <c r="A83" s="54">
        <v>2006</v>
      </c>
      <c r="B83" s="9"/>
      <c r="C83" s="29"/>
      <c r="D83" s="9"/>
      <c r="E83" s="9">
        <v>196493</v>
      </c>
      <c r="F83" s="9">
        <v>545616.8</v>
      </c>
      <c r="G83" s="9">
        <v>105522.1</v>
      </c>
      <c r="H83" s="9">
        <v>76679.6</v>
      </c>
      <c r="I83" s="9">
        <v>229147.6</v>
      </c>
      <c r="J83" s="9">
        <v>1784019.8</v>
      </c>
      <c r="K83" s="9">
        <v>941904.1</v>
      </c>
      <c r="L83" s="9"/>
      <c r="M83" s="9">
        <v>3102097.9</v>
      </c>
      <c r="N83" s="9">
        <v>2072751.3</v>
      </c>
      <c r="O83" s="9"/>
      <c r="P83" s="33">
        <v>5207.1</v>
      </c>
      <c r="Q83" s="52">
        <f t="shared" si="2"/>
        <v>9059439.3</v>
      </c>
      <c r="R83" s="49"/>
    </row>
    <row r="84" spans="1:18" s="18" customFormat="1" ht="13.5" customHeight="1">
      <c r="A84" s="54">
        <v>2007</v>
      </c>
      <c r="B84" s="9"/>
      <c r="C84" s="29"/>
      <c r="D84" s="9"/>
      <c r="E84" s="9">
        <v>8545</v>
      </c>
      <c r="F84" s="9">
        <v>461359</v>
      </c>
      <c r="G84" s="9">
        <v>58570.1</v>
      </c>
      <c r="H84" s="9">
        <v>177130.6</v>
      </c>
      <c r="I84" s="9">
        <v>439879.9</v>
      </c>
      <c r="J84" s="9">
        <v>2351510.7</v>
      </c>
      <c r="K84" s="9">
        <v>1167092.2</v>
      </c>
      <c r="L84" s="9"/>
      <c r="M84" s="9">
        <v>2887281.7</v>
      </c>
      <c r="N84" s="9">
        <v>1245248.6</v>
      </c>
      <c r="O84" s="9"/>
      <c r="P84" s="33"/>
      <c r="Q84" s="52">
        <f t="shared" si="2"/>
        <v>8796617.8</v>
      </c>
      <c r="R84" s="49"/>
    </row>
    <row r="85" spans="1:18" s="18" customFormat="1" ht="13.5" customHeight="1">
      <c r="A85" s="54">
        <v>2008</v>
      </c>
      <c r="B85" s="9">
        <v>407</v>
      </c>
      <c r="C85" s="29"/>
      <c r="D85" s="9"/>
      <c r="E85" s="9">
        <v>28768.5</v>
      </c>
      <c r="F85" s="9">
        <v>116068.8</v>
      </c>
      <c r="G85" s="9">
        <v>86124.7</v>
      </c>
      <c r="H85" s="9">
        <v>156651.4</v>
      </c>
      <c r="I85" s="9">
        <v>982847.5</v>
      </c>
      <c r="J85" s="9">
        <v>2293108.6</v>
      </c>
      <c r="K85" s="9">
        <v>1479205.1</v>
      </c>
      <c r="L85" s="9">
        <v>652310.8</v>
      </c>
      <c r="M85" s="9">
        <v>773626.9</v>
      </c>
      <c r="N85" s="9">
        <v>1409248.7</v>
      </c>
      <c r="O85" s="9"/>
      <c r="P85" s="33"/>
      <c r="Q85" s="52">
        <f t="shared" si="2"/>
        <v>7978368</v>
      </c>
      <c r="R85" s="49"/>
    </row>
    <row r="86" spans="1:18" s="18" customFormat="1" ht="13.5" customHeight="1">
      <c r="A86" s="54">
        <v>2009</v>
      </c>
      <c r="B86" s="9"/>
      <c r="C86" s="29"/>
      <c r="D86" s="9"/>
      <c r="E86" s="9"/>
      <c r="F86" s="9">
        <v>454930.2</v>
      </c>
      <c r="G86" s="9">
        <v>44971</v>
      </c>
      <c r="H86" s="9">
        <v>120958.1</v>
      </c>
      <c r="I86" s="9">
        <v>988013.9</v>
      </c>
      <c r="J86" s="9">
        <v>2040798.8</v>
      </c>
      <c r="K86" s="9">
        <v>961194.8</v>
      </c>
      <c r="L86" s="9">
        <v>296358.7</v>
      </c>
      <c r="M86" s="9">
        <v>663271.6</v>
      </c>
      <c r="N86" s="9">
        <v>1218522</v>
      </c>
      <c r="O86" s="9"/>
      <c r="P86" s="33">
        <v>2427.6</v>
      </c>
      <c r="Q86" s="52">
        <f t="shared" si="2"/>
        <v>6791446.699999999</v>
      </c>
      <c r="R86" s="49"/>
    </row>
    <row r="87" spans="1:18" s="18" customFormat="1" ht="13.5" customHeight="1">
      <c r="A87" s="54">
        <v>2010</v>
      </c>
      <c r="B87" s="9"/>
      <c r="C87" s="29"/>
      <c r="D87" s="9"/>
      <c r="E87" s="9"/>
      <c r="F87" s="9">
        <v>257398.6</v>
      </c>
      <c r="G87" s="9">
        <v>96149.3</v>
      </c>
      <c r="H87" s="9">
        <v>325078.2</v>
      </c>
      <c r="I87" s="9">
        <v>1115516.5</v>
      </c>
      <c r="J87" s="9">
        <v>2266461.8</v>
      </c>
      <c r="K87" s="9">
        <v>1325713.9</v>
      </c>
      <c r="L87" s="9">
        <v>322979</v>
      </c>
      <c r="M87" s="9">
        <v>746954.1</v>
      </c>
      <c r="N87" s="9">
        <v>590063.3</v>
      </c>
      <c r="O87" s="9"/>
      <c r="P87" s="33">
        <v>632.1</v>
      </c>
      <c r="Q87" s="52">
        <f t="shared" si="2"/>
        <v>7046946.799999999</v>
      </c>
      <c r="R87" s="49"/>
    </row>
    <row r="88" spans="1:18" s="18" customFormat="1" ht="13.5" customHeight="1">
      <c r="A88" s="54">
        <v>2011</v>
      </c>
      <c r="B88" s="9"/>
      <c r="C88" s="29"/>
      <c r="D88" s="9"/>
      <c r="E88" s="9"/>
      <c r="F88" s="9">
        <v>275500.8</v>
      </c>
      <c r="G88" s="9">
        <v>28761.7</v>
      </c>
      <c r="H88" s="9">
        <v>403242.6</v>
      </c>
      <c r="I88" s="9">
        <v>1046674.1</v>
      </c>
      <c r="J88" s="9">
        <v>2263274.5</v>
      </c>
      <c r="K88" s="9">
        <v>1154737.4</v>
      </c>
      <c r="L88" s="9">
        <v>253553.1</v>
      </c>
      <c r="M88" s="9">
        <v>474512.3</v>
      </c>
      <c r="N88" s="9">
        <v>651178.5</v>
      </c>
      <c r="O88" s="9"/>
      <c r="P88" s="33"/>
      <c r="Q88" s="52">
        <f t="shared" si="2"/>
        <v>6551434.999999999</v>
      </c>
      <c r="R88" s="49"/>
    </row>
    <row r="89" spans="1:18" s="18" customFormat="1" ht="13.5" customHeight="1">
      <c r="A89" s="54">
        <v>2012</v>
      </c>
      <c r="B89" s="9"/>
      <c r="C89" s="29"/>
      <c r="D89" s="9"/>
      <c r="E89" s="9"/>
      <c r="F89" s="9">
        <v>158699.7</v>
      </c>
      <c r="G89" s="9">
        <v>58774.4</v>
      </c>
      <c r="H89" s="9">
        <v>192074.5</v>
      </c>
      <c r="I89" s="9">
        <v>1137925.5</v>
      </c>
      <c r="J89" s="9">
        <v>1985535.2</v>
      </c>
      <c r="K89" s="9">
        <v>1091774.7</v>
      </c>
      <c r="L89" s="9">
        <v>163906.1</v>
      </c>
      <c r="M89" s="9">
        <v>266813.2</v>
      </c>
      <c r="N89" s="9">
        <v>303240.1</v>
      </c>
      <c r="O89" s="9"/>
      <c r="P89" s="9">
        <v>86866.4</v>
      </c>
      <c r="Q89" s="52">
        <f t="shared" si="2"/>
        <v>5445609.8</v>
      </c>
      <c r="R89" s="49"/>
    </row>
    <row r="90" spans="1:18" s="18" customFormat="1" ht="13.5" customHeight="1">
      <c r="A90" s="54">
        <v>2013</v>
      </c>
      <c r="B90" s="9"/>
      <c r="C90" s="29"/>
      <c r="D90" s="9"/>
      <c r="E90" s="9"/>
      <c r="F90" s="9">
        <v>35963.4</v>
      </c>
      <c r="G90" s="9">
        <v>62219.3</v>
      </c>
      <c r="H90" s="9">
        <v>244705.7</v>
      </c>
      <c r="I90" s="9">
        <v>1501728.2</v>
      </c>
      <c r="J90" s="9">
        <v>2517190.2</v>
      </c>
      <c r="K90" s="9">
        <v>1249975.5</v>
      </c>
      <c r="L90" s="9">
        <v>169296.2</v>
      </c>
      <c r="M90" s="9">
        <v>282693.9</v>
      </c>
      <c r="N90" s="9">
        <v>276684.4</v>
      </c>
      <c r="O90" s="9"/>
      <c r="P90" s="9">
        <v>38643.4</v>
      </c>
      <c r="Q90" s="52">
        <f t="shared" si="2"/>
        <v>6379100.200000002</v>
      </c>
      <c r="R90" s="49"/>
    </row>
    <row r="91" spans="1:18" s="18" customFormat="1" ht="13.5" customHeight="1">
      <c r="A91" s="54">
        <v>2014</v>
      </c>
      <c r="B91" s="9"/>
      <c r="C91" s="29"/>
      <c r="D91" s="9"/>
      <c r="E91" s="9"/>
      <c r="F91" s="9"/>
      <c r="G91" s="9">
        <v>128026.7</v>
      </c>
      <c r="H91" s="9">
        <v>146482.5</v>
      </c>
      <c r="I91" s="9">
        <v>396283.6</v>
      </c>
      <c r="J91" s="9">
        <v>1132383.7</v>
      </c>
      <c r="K91" s="9">
        <v>683038.3</v>
      </c>
      <c r="L91" s="9">
        <v>69664.8</v>
      </c>
      <c r="M91" s="9">
        <v>65953.2</v>
      </c>
      <c r="N91" s="9">
        <v>18398.7</v>
      </c>
      <c r="O91" s="9"/>
      <c r="P91" s="9">
        <v>2836.7</v>
      </c>
      <c r="Q91" s="52">
        <f t="shared" si="2"/>
        <v>2643068.2</v>
      </c>
      <c r="R91" s="49"/>
    </row>
    <row r="92" spans="1:18" s="18" customFormat="1" ht="13.5" customHeight="1">
      <c r="A92" s="54">
        <v>2015</v>
      </c>
      <c r="B92" s="9"/>
      <c r="C92" s="29"/>
      <c r="D92" s="9"/>
      <c r="E92" s="9"/>
      <c r="F92" s="9"/>
      <c r="G92" s="9">
        <v>22330</v>
      </c>
      <c r="H92" s="9">
        <v>78496.6</v>
      </c>
      <c r="I92" s="9">
        <v>18241.9</v>
      </c>
      <c r="J92" s="9">
        <v>308593.9</v>
      </c>
      <c r="K92" s="9">
        <v>46545.5</v>
      </c>
      <c r="L92" s="9">
        <v>6990.5</v>
      </c>
      <c r="M92" s="9">
        <v>34013.9</v>
      </c>
      <c r="N92" s="9"/>
      <c r="O92" s="9"/>
      <c r="P92" s="9"/>
      <c r="Q92" s="52">
        <f t="shared" si="2"/>
        <v>515212.30000000005</v>
      </c>
      <c r="R92" s="49"/>
    </row>
    <row r="93" spans="1:18" s="18" customFormat="1" ht="13.5" customHeight="1">
      <c r="A93" s="54">
        <v>2016</v>
      </c>
      <c r="B93" s="9"/>
      <c r="C93" s="29"/>
      <c r="D93" s="9"/>
      <c r="E93" s="9"/>
      <c r="F93" s="9"/>
      <c r="G93" s="9"/>
      <c r="H93" s="9">
        <v>17354.3</v>
      </c>
      <c r="I93" s="9">
        <v>44555.7</v>
      </c>
      <c r="J93" s="9">
        <v>117187.2</v>
      </c>
      <c r="K93" s="9">
        <v>26446.7</v>
      </c>
      <c r="L93" s="9">
        <v>3252.2</v>
      </c>
      <c r="M93" s="9">
        <v>13134.1</v>
      </c>
      <c r="N93" s="9"/>
      <c r="O93" s="9"/>
      <c r="P93" s="9"/>
      <c r="Q93" s="52">
        <f t="shared" si="2"/>
        <v>221930.20000000004</v>
      </c>
      <c r="R93" s="49"/>
    </row>
    <row r="94" spans="1:18" s="18" customFormat="1" ht="13.5" customHeight="1" thickBot="1">
      <c r="A94" s="54">
        <v>2017</v>
      </c>
      <c r="B94" s="9"/>
      <c r="C94" s="29"/>
      <c r="D94" s="9"/>
      <c r="E94" s="9"/>
      <c r="F94" s="9"/>
      <c r="G94" s="9"/>
      <c r="H94" s="9">
        <v>6942.2</v>
      </c>
      <c r="I94" s="9">
        <v>7067.4</v>
      </c>
      <c r="J94" s="9">
        <v>131801.7</v>
      </c>
      <c r="K94" s="9">
        <v>4327.4</v>
      </c>
      <c r="L94" s="9"/>
      <c r="M94" s="9"/>
      <c r="N94" s="9"/>
      <c r="O94" s="9"/>
      <c r="P94" s="9"/>
      <c r="Q94" s="52">
        <f t="shared" si="2"/>
        <v>150138.7</v>
      </c>
      <c r="R94" s="49"/>
    </row>
    <row r="95" spans="1:18" s="18" customFormat="1" ht="16.5" customHeight="1" thickBot="1">
      <c r="A95" s="57" t="s">
        <v>14</v>
      </c>
      <c r="B95" s="58">
        <f aca="true" t="shared" si="3" ref="B95:Q95">SUM(B53:B94)</f>
        <v>407</v>
      </c>
      <c r="C95" s="58">
        <f t="shared" si="3"/>
        <v>2897.3999999999996</v>
      </c>
      <c r="D95" s="58">
        <f t="shared" si="3"/>
        <v>0</v>
      </c>
      <c r="E95" s="58">
        <f t="shared" si="3"/>
        <v>295214.3</v>
      </c>
      <c r="F95" s="58">
        <f t="shared" si="3"/>
        <v>16292200.4</v>
      </c>
      <c r="G95" s="58">
        <f t="shared" si="3"/>
        <v>8259144.000000001</v>
      </c>
      <c r="H95" s="58">
        <f t="shared" si="3"/>
        <v>16347960.399999997</v>
      </c>
      <c r="I95" s="58">
        <f t="shared" si="3"/>
        <v>40575213.10000001</v>
      </c>
      <c r="J95" s="58">
        <f t="shared" si="3"/>
        <v>75180367.40000002</v>
      </c>
      <c r="K95" s="58">
        <f t="shared" si="3"/>
        <v>58358769.60000001</v>
      </c>
      <c r="L95" s="58">
        <f t="shared" si="3"/>
        <v>1938311.4000000001</v>
      </c>
      <c r="M95" s="58">
        <f t="shared" si="3"/>
        <v>37397650.7</v>
      </c>
      <c r="N95" s="58">
        <f t="shared" si="3"/>
        <v>18794086.6</v>
      </c>
      <c r="O95" s="58">
        <f t="shared" si="3"/>
        <v>0</v>
      </c>
      <c r="P95" s="58">
        <f t="shared" si="3"/>
        <v>1586043.7</v>
      </c>
      <c r="Q95" s="60">
        <f t="shared" si="3"/>
        <v>275028266</v>
      </c>
      <c r="R95" s="49"/>
    </row>
    <row r="96" spans="1:2" ht="12.75">
      <c r="A96" s="5" t="s">
        <v>15</v>
      </c>
      <c r="B96" s="6" t="s">
        <v>21</v>
      </c>
    </row>
    <row r="97" ht="12.75">
      <c r="C97" s="6"/>
    </row>
    <row r="98" spans="8:13" ht="12.75">
      <c r="H98" s="96"/>
      <c r="I98" s="96"/>
      <c r="J98" s="96"/>
      <c r="K98" s="96"/>
      <c r="L98" s="96"/>
      <c r="M98" s="96"/>
    </row>
  </sheetData>
  <sheetProtection/>
  <mergeCells count="4">
    <mergeCell ref="A1:Q1"/>
    <mergeCell ref="A49:Q49"/>
    <mergeCell ref="A2:Q2"/>
    <mergeCell ref="A50:Q50"/>
  </mergeCells>
  <printOptions horizontalCentered="1"/>
  <pageMargins left="0.1968503937007874" right="0.1968503937007874" top="0.5905511811023623" bottom="0.1968503937007874" header="0.5118110236220472" footer="0.31496062992125984"/>
  <pageSetup horizontalDpi="600" verticalDpi="600" orientation="landscape" scale="83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140625" style="24" customWidth="1"/>
    <col min="2" max="2" width="7.140625" style="20" customWidth="1"/>
    <col min="3" max="3" width="6.7109375" style="20" customWidth="1"/>
    <col min="4" max="4" width="7.7109375" style="20" customWidth="1"/>
    <col min="5" max="5" width="9.57421875" style="20" customWidth="1"/>
    <col min="6" max="6" width="8.8515625" style="20" customWidth="1"/>
    <col min="7" max="8" width="9.7109375" style="20" customWidth="1"/>
    <col min="9" max="9" width="10.140625" style="20" customWidth="1"/>
    <col min="10" max="10" width="9.7109375" style="20" customWidth="1"/>
    <col min="11" max="11" width="9.57421875" style="20" customWidth="1"/>
    <col min="12" max="12" width="8.8515625" style="20" customWidth="1"/>
    <col min="13" max="14" width="7.57421875" style="20" customWidth="1"/>
    <col min="15" max="15" width="10.57421875" style="20" customWidth="1"/>
    <col min="16" max="16384" width="11.421875" style="20" customWidth="1"/>
  </cols>
  <sheetData>
    <row r="1" spans="1:15" ht="15.7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21" customFormat="1" ht="12.75">
      <c r="A2" s="105" t="s">
        <v>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="21" customFormat="1" ht="13.5" thickBot="1">
      <c r="A3" s="36"/>
    </row>
    <row r="4" spans="1:15" s="90" customFormat="1" ht="16.5" customHeight="1" thickBot="1">
      <c r="A4" s="57" t="s">
        <v>0</v>
      </c>
      <c r="B4" s="86" t="s">
        <v>1</v>
      </c>
      <c r="C4" s="85" t="s">
        <v>2</v>
      </c>
      <c r="D4" s="85" t="s">
        <v>3</v>
      </c>
      <c r="E4" s="85" t="s">
        <v>4</v>
      </c>
      <c r="F4" s="85" t="s">
        <v>5</v>
      </c>
      <c r="G4" s="85" t="s">
        <v>6</v>
      </c>
      <c r="H4" s="85" t="s">
        <v>7</v>
      </c>
      <c r="I4" s="85" t="s">
        <v>8</v>
      </c>
      <c r="J4" s="85" t="s">
        <v>9</v>
      </c>
      <c r="K4" s="85" t="s">
        <v>10</v>
      </c>
      <c r="L4" s="85" t="s">
        <v>11</v>
      </c>
      <c r="M4" s="85" t="s">
        <v>12</v>
      </c>
      <c r="N4" s="87" t="s">
        <v>13</v>
      </c>
      <c r="O4" s="88" t="s">
        <v>14</v>
      </c>
    </row>
    <row r="5" spans="1:15" s="22" customFormat="1" ht="13.5" customHeight="1">
      <c r="A5" s="53">
        <v>1978</v>
      </c>
      <c r="B5" s="28"/>
      <c r="C5" s="10"/>
      <c r="D5" s="10"/>
      <c r="E5" s="10"/>
      <c r="F5" s="10"/>
      <c r="G5" s="10"/>
      <c r="H5" s="10">
        <v>38</v>
      </c>
      <c r="I5" s="10">
        <v>19571.8</v>
      </c>
      <c r="J5" s="10">
        <v>7082.5</v>
      </c>
      <c r="K5" s="10">
        <v>911</v>
      </c>
      <c r="L5" s="10"/>
      <c r="M5" s="10"/>
      <c r="N5" s="32"/>
      <c r="O5" s="51">
        <f aca="true" t="shared" si="0" ref="O5:O18">SUM(B5:N5)</f>
        <v>27603.3</v>
      </c>
    </row>
    <row r="6" spans="1:15" s="22" customFormat="1" ht="13.5" customHeight="1">
      <c r="A6" s="54">
        <v>1979</v>
      </c>
      <c r="B6" s="29"/>
      <c r="C6" s="9"/>
      <c r="D6" s="9"/>
      <c r="E6" s="9"/>
      <c r="F6" s="9"/>
      <c r="G6" s="9">
        <v>329.3</v>
      </c>
      <c r="H6" s="9">
        <v>1967.8</v>
      </c>
      <c r="I6" s="9">
        <v>24207.3</v>
      </c>
      <c r="J6" s="9">
        <v>11275.5</v>
      </c>
      <c r="K6" s="9">
        <v>2112.9</v>
      </c>
      <c r="L6" s="9">
        <v>415.8</v>
      </c>
      <c r="M6" s="9"/>
      <c r="N6" s="33"/>
      <c r="O6" s="52">
        <f t="shared" si="0"/>
        <v>40308.6</v>
      </c>
    </row>
    <row r="7" spans="1:15" s="22" customFormat="1" ht="13.5" customHeight="1">
      <c r="A7" s="54">
        <v>1980</v>
      </c>
      <c r="B7" s="29"/>
      <c r="C7" s="9"/>
      <c r="D7" s="9"/>
      <c r="E7" s="9"/>
      <c r="F7" s="9">
        <v>285</v>
      </c>
      <c r="G7" s="9"/>
      <c r="H7" s="9">
        <v>2529.6</v>
      </c>
      <c r="I7" s="9">
        <v>43937.8</v>
      </c>
      <c r="J7" s="9">
        <v>11758.9</v>
      </c>
      <c r="K7" s="9">
        <v>3163.1</v>
      </c>
      <c r="L7" s="9">
        <v>983.8</v>
      </c>
      <c r="M7" s="9"/>
      <c r="N7" s="33">
        <v>96</v>
      </c>
      <c r="O7" s="52">
        <f t="shared" si="0"/>
        <v>62754.200000000004</v>
      </c>
    </row>
    <row r="8" spans="1:15" s="22" customFormat="1" ht="13.5" customHeight="1">
      <c r="A8" s="54">
        <v>1981</v>
      </c>
      <c r="B8" s="29"/>
      <c r="C8" s="9"/>
      <c r="D8" s="9"/>
      <c r="E8" s="9"/>
      <c r="F8" s="9">
        <v>432.4</v>
      </c>
      <c r="G8" s="9"/>
      <c r="H8" s="9">
        <v>7423</v>
      </c>
      <c r="I8" s="9">
        <v>52358.8</v>
      </c>
      <c r="J8" s="9">
        <v>19768.9</v>
      </c>
      <c r="K8" s="9">
        <v>4783.3</v>
      </c>
      <c r="L8" s="9">
        <v>2190.4</v>
      </c>
      <c r="M8" s="9"/>
      <c r="N8" s="33"/>
      <c r="O8" s="52">
        <f t="shared" si="0"/>
        <v>86956.8</v>
      </c>
    </row>
    <row r="9" spans="1:15" s="22" customFormat="1" ht="13.5" customHeight="1">
      <c r="A9" s="54">
        <v>1982</v>
      </c>
      <c r="B9" s="29"/>
      <c r="C9" s="9"/>
      <c r="D9" s="9"/>
      <c r="E9" s="9"/>
      <c r="F9" s="9">
        <v>1100.5</v>
      </c>
      <c r="G9" s="9">
        <v>6511.7</v>
      </c>
      <c r="H9" s="9">
        <v>14216.8</v>
      </c>
      <c r="I9" s="9">
        <v>89512.6</v>
      </c>
      <c r="J9" s="9">
        <v>26879.8</v>
      </c>
      <c r="K9" s="9">
        <v>9668.6</v>
      </c>
      <c r="L9" s="9">
        <v>2952</v>
      </c>
      <c r="M9" s="9"/>
      <c r="N9" s="33"/>
      <c r="O9" s="52">
        <f t="shared" si="0"/>
        <v>150842</v>
      </c>
    </row>
    <row r="10" spans="1:15" s="22" customFormat="1" ht="13.5" customHeight="1">
      <c r="A10" s="54">
        <v>1983</v>
      </c>
      <c r="B10" s="29"/>
      <c r="C10" s="9"/>
      <c r="D10" s="9"/>
      <c r="E10" s="9"/>
      <c r="F10" s="9">
        <v>258.6</v>
      </c>
      <c r="G10" s="9">
        <v>7266.4</v>
      </c>
      <c r="H10" s="9">
        <v>29626.4</v>
      </c>
      <c r="I10" s="9">
        <v>105763</v>
      </c>
      <c r="J10" s="9">
        <v>42424.5</v>
      </c>
      <c r="K10" s="9">
        <v>12945.1</v>
      </c>
      <c r="L10" s="9">
        <v>2740.1</v>
      </c>
      <c r="M10" s="9"/>
      <c r="N10" s="33"/>
      <c r="O10" s="52">
        <f t="shared" si="0"/>
        <v>201024.1</v>
      </c>
    </row>
    <row r="11" spans="1:15" s="22" customFormat="1" ht="13.5" customHeight="1">
      <c r="A11" s="54">
        <v>1984</v>
      </c>
      <c r="B11" s="29"/>
      <c r="C11" s="9"/>
      <c r="D11" s="9"/>
      <c r="E11" s="9">
        <v>284</v>
      </c>
      <c r="F11" s="9">
        <v>239.3</v>
      </c>
      <c r="G11" s="9">
        <v>7826.7</v>
      </c>
      <c r="H11" s="9">
        <v>39865</v>
      </c>
      <c r="I11" s="9">
        <v>122848.8</v>
      </c>
      <c r="J11" s="9">
        <v>38633.1</v>
      </c>
      <c r="K11" s="9">
        <v>16555.3</v>
      </c>
      <c r="L11" s="9">
        <v>2929.9</v>
      </c>
      <c r="M11" s="9"/>
      <c r="N11" s="33"/>
      <c r="O11" s="52">
        <f t="shared" si="0"/>
        <v>229182.09999999998</v>
      </c>
    </row>
    <row r="12" spans="1:15" s="22" customFormat="1" ht="13.5" customHeight="1">
      <c r="A12" s="54">
        <v>1985</v>
      </c>
      <c r="B12" s="29"/>
      <c r="C12" s="9"/>
      <c r="D12" s="9"/>
      <c r="E12" s="9">
        <v>830</v>
      </c>
      <c r="F12" s="9">
        <v>945.7</v>
      </c>
      <c r="G12" s="9">
        <v>10167.5</v>
      </c>
      <c r="H12" s="9">
        <v>55220.3</v>
      </c>
      <c r="I12" s="9">
        <v>193070.1</v>
      </c>
      <c r="J12" s="9">
        <v>95410.1</v>
      </c>
      <c r="K12" s="9">
        <v>18099</v>
      </c>
      <c r="L12" s="9">
        <v>3134.5</v>
      </c>
      <c r="M12" s="9"/>
      <c r="N12" s="33">
        <v>8.7</v>
      </c>
      <c r="O12" s="52">
        <f t="shared" si="0"/>
        <v>376885.9</v>
      </c>
    </row>
    <row r="13" spans="1:15" s="22" customFormat="1" ht="13.5" customHeight="1">
      <c r="A13" s="54">
        <v>1986</v>
      </c>
      <c r="B13" s="29">
        <v>20.7</v>
      </c>
      <c r="C13" s="9"/>
      <c r="D13" s="9">
        <v>20.4</v>
      </c>
      <c r="E13" s="9">
        <v>553</v>
      </c>
      <c r="F13" s="9">
        <v>847.2</v>
      </c>
      <c r="G13" s="9">
        <v>11293.9</v>
      </c>
      <c r="H13" s="9">
        <v>76870</v>
      </c>
      <c r="I13" s="9">
        <v>188380.1</v>
      </c>
      <c r="J13" s="9">
        <v>79901.6</v>
      </c>
      <c r="K13" s="9">
        <v>26830</v>
      </c>
      <c r="L13" s="9">
        <v>3739.1</v>
      </c>
      <c r="M13" s="9"/>
      <c r="N13" s="33">
        <v>903.9</v>
      </c>
      <c r="O13" s="52">
        <f t="shared" si="0"/>
        <v>389359.9</v>
      </c>
    </row>
    <row r="14" spans="1:15" s="22" customFormat="1" ht="13.5" customHeight="1">
      <c r="A14" s="54">
        <v>1987</v>
      </c>
      <c r="B14" s="29">
        <v>28.7</v>
      </c>
      <c r="C14" s="9"/>
      <c r="D14" s="9">
        <v>93.8</v>
      </c>
      <c r="E14" s="9">
        <v>878</v>
      </c>
      <c r="F14" s="9">
        <v>1855</v>
      </c>
      <c r="G14" s="9">
        <v>15552.5</v>
      </c>
      <c r="H14" s="9">
        <v>86874.3</v>
      </c>
      <c r="I14" s="9">
        <v>189805.1</v>
      </c>
      <c r="J14" s="9">
        <v>93645.2</v>
      </c>
      <c r="K14" s="9">
        <v>31949.9</v>
      </c>
      <c r="L14" s="9">
        <v>3586.3</v>
      </c>
      <c r="M14" s="9"/>
      <c r="N14" s="33">
        <v>167</v>
      </c>
      <c r="O14" s="52">
        <f t="shared" si="0"/>
        <v>424435.80000000005</v>
      </c>
    </row>
    <row r="15" spans="1:15" s="22" customFormat="1" ht="13.5" customHeight="1">
      <c r="A15" s="54">
        <v>1988</v>
      </c>
      <c r="B15" s="29">
        <v>53.7</v>
      </c>
      <c r="C15" s="9"/>
      <c r="D15" s="9">
        <v>104.8</v>
      </c>
      <c r="E15" s="9">
        <v>965.7</v>
      </c>
      <c r="F15" s="9">
        <v>2064.5</v>
      </c>
      <c r="G15" s="9">
        <v>16738.2</v>
      </c>
      <c r="H15" s="9">
        <v>101112.1</v>
      </c>
      <c r="I15" s="9">
        <v>222955.7</v>
      </c>
      <c r="J15" s="9">
        <v>96827.3</v>
      </c>
      <c r="K15" s="9">
        <v>36884</v>
      </c>
      <c r="L15" s="9">
        <v>3741.5</v>
      </c>
      <c r="M15" s="9"/>
      <c r="N15" s="33"/>
      <c r="O15" s="52">
        <f t="shared" si="0"/>
        <v>481447.5</v>
      </c>
    </row>
    <row r="16" spans="1:15" s="22" customFormat="1" ht="13.5" customHeight="1">
      <c r="A16" s="54">
        <v>1989</v>
      </c>
      <c r="B16" s="29">
        <v>53.7</v>
      </c>
      <c r="C16" s="9"/>
      <c r="D16" s="9">
        <v>87.2</v>
      </c>
      <c r="E16" s="9">
        <v>1243.3</v>
      </c>
      <c r="F16" s="9">
        <v>1666.4</v>
      </c>
      <c r="G16" s="9">
        <v>18314.5</v>
      </c>
      <c r="H16" s="9">
        <v>98808.6</v>
      </c>
      <c r="I16" s="9">
        <v>206186.1</v>
      </c>
      <c r="J16" s="9">
        <v>86065.9</v>
      </c>
      <c r="K16" s="9">
        <v>38651.4</v>
      </c>
      <c r="L16" s="9">
        <v>4720.6</v>
      </c>
      <c r="M16" s="9"/>
      <c r="N16" s="33">
        <v>5.3</v>
      </c>
      <c r="O16" s="52">
        <f t="shared" si="0"/>
        <v>455803.00000000006</v>
      </c>
    </row>
    <row r="17" spans="1:15" s="22" customFormat="1" ht="13.5" customHeight="1">
      <c r="A17" s="54">
        <v>1990</v>
      </c>
      <c r="B17" s="29">
        <v>52.6</v>
      </c>
      <c r="C17" s="9"/>
      <c r="D17" s="9">
        <v>98.3</v>
      </c>
      <c r="E17" s="9">
        <v>220</v>
      </c>
      <c r="F17" s="9">
        <v>2338.7</v>
      </c>
      <c r="G17" s="9">
        <v>11894.4</v>
      </c>
      <c r="H17" s="9">
        <v>95345.2</v>
      </c>
      <c r="I17" s="9">
        <v>185555.3</v>
      </c>
      <c r="J17" s="9">
        <v>106354.6</v>
      </c>
      <c r="K17" s="9">
        <v>53243.9</v>
      </c>
      <c r="L17" s="9">
        <v>4511.2</v>
      </c>
      <c r="M17" s="9"/>
      <c r="N17" s="33"/>
      <c r="O17" s="52">
        <f t="shared" si="0"/>
        <v>459614.2</v>
      </c>
    </row>
    <row r="18" spans="1:15" s="22" customFormat="1" ht="13.5" customHeight="1">
      <c r="A18" s="54">
        <v>1991</v>
      </c>
      <c r="B18" s="29"/>
      <c r="C18" s="9"/>
      <c r="D18" s="9">
        <v>87.7</v>
      </c>
      <c r="E18" s="9">
        <v>825.7</v>
      </c>
      <c r="F18" s="9">
        <v>2397.8</v>
      </c>
      <c r="G18" s="9">
        <v>27167.3</v>
      </c>
      <c r="H18" s="9">
        <v>114405.5</v>
      </c>
      <c r="I18" s="9">
        <v>230268.5</v>
      </c>
      <c r="J18" s="9">
        <v>95626.2</v>
      </c>
      <c r="K18" s="9">
        <v>46823.3</v>
      </c>
      <c r="L18" s="9">
        <v>3932.2</v>
      </c>
      <c r="M18" s="9"/>
      <c r="N18" s="33"/>
      <c r="O18" s="52">
        <f t="shared" si="0"/>
        <v>521534.2</v>
      </c>
    </row>
    <row r="19" spans="1:15" s="22" customFormat="1" ht="13.5" customHeight="1">
      <c r="A19" s="54">
        <v>1992</v>
      </c>
      <c r="B19" s="29">
        <v>37.5</v>
      </c>
      <c r="C19" s="9"/>
      <c r="D19" s="9">
        <v>72</v>
      </c>
      <c r="E19" s="9">
        <v>461</v>
      </c>
      <c r="F19" s="9">
        <v>2399.3</v>
      </c>
      <c r="G19" s="9">
        <v>23610.1</v>
      </c>
      <c r="H19" s="9">
        <v>107178</v>
      </c>
      <c r="I19" s="9">
        <v>230919.1</v>
      </c>
      <c r="J19" s="9">
        <v>137495.2</v>
      </c>
      <c r="K19" s="9">
        <v>59470.6</v>
      </c>
      <c r="L19" s="9">
        <v>3865.3</v>
      </c>
      <c r="M19" s="9"/>
      <c r="N19" s="33">
        <v>18.1</v>
      </c>
      <c r="O19" s="52">
        <f aca="true" t="shared" si="1" ref="O19:O26">SUM(B19:N19)</f>
        <v>565526.2000000001</v>
      </c>
    </row>
    <row r="20" spans="1:15" s="22" customFormat="1" ht="13.5" customHeight="1">
      <c r="A20" s="54">
        <v>1993</v>
      </c>
      <c r="B20" s="29"/>
      <c r="C20" s="9"/>
      <c r="D20" s="9"/>
      <c r="E20" s="9">
        <v>2111.8</v>
      </c>
      <c r="F20" s="9">
        <v>3290</v>
      </c>
      <c r="G20" s="9">
        <v>13057.4</v>
      </c>
      <c r="H20" s="9">
        <v>124362.2</v>
      </c>
      <c r="I20" s="9">
        <v>284166.8</v>
      </c>
      <c r="J20" s="9">
        <v>124235.5</v>
      </c>
      <c r="K20" s="9">
        <v>75159.3</v>
      </c>
      <c r="L20" s="9">
        <v>2833.2</v>
      </c>
      <c r="M20" s="9"/>
      <c r="N20" s="33">
        <v>9.7</v>
      </c>
      <c r="O20" s="52">
        <f t="shared" si="1"/>
        <v>629225.8999999999</v>
      </c>
    </row>
    <row r="21" spans="1:15" s="22" customFormat="1" ht="13.5" customHeight="1">
      <c r="A21" s="54">
        <v>1994</v>
      </c>
      <c r="B21" s="29"/>
      <c r="C21" s="9"/>
      <c r="D21" s="9">
        <v>69.4</v>
      </c>
      <c r="E21" s="9">
        <v>1161.7</v>
      </c>
      <c r="F21" s="9">
        <v>4748.2</v>
      </c>
      <c r="G21" s="9">
        <v>31490.9</v>
      </c>
      <c r="H21" s="9">
        <v>125604.2</v>
      </c>
      <c r="I21" s="9">
        <v>259452.6</v>
      </c>
      <c r="J21" s="9">
        <v>136162.9</v>
      </c>
      <c r="K21" s="9">
        <v>71517.3</v>
      </c>
      <c r="L21" s="9">
        <v>4505.3</v>
      </c>
      <c r="M21" s="9"/>
      <c r="N21" s="33">
        <v>159.7</v>
      </c>
      <c r="O21" s="52">
        <f t="shared" si="1"/>
        <v>634872.2000000001</v>
      </c>
    </row>
    <row r="22" spans="1:15" s="22" customFormat="1" ht="13.5" customHeight="1">
      <c r="A22" s="54">
        <v>1995</v>
      </c>
      <c r="B22" s="29"/>
      <c r="C22" s="9"/>
      <c r="D22" s="9"/>
      <c r="E22" s="9">
        <v>578.4</v>
      </c>
      <c r="F22" s="9">
        <v>3897</v>
      </c>
      <c r="G22" s="9">
        <v>42950.2</v>
      </c>
      <c r="H22" s="9">
        <v>103537.8</v>
      </c>
      <c r="I22" s="9">
        <v>224160.5</v>
      </c>
      <c r="J22" s="9">
        <v>131639.6</v>
      </c>
      <c r="K22" s="9">
        <v>47542.3</v>
      </c>
      <c r="L22" s="9">
        <v>6187.7</v>
      </c>
      <c r="M22" s="9"/>
      <c r="N22" s="33">
        <v>372.7</v>
      </c>
      <c r="O22" s="52">
        <f t="shared" si="1"/>
        <v>560866.2</v>
      </c>
    </row>
    <row r="23" spans="1:15" s="22" customFormat="1" ht="13.5" customHeight="1">
      <c r="A23" s="54">
        <v>1996</v>
      </c>
      <c r="B23" s="29"/>
      <c r="C23" s="9"/>
      <c r="D23" s="9"/>
      <c r="E23" s="9">
        <v>275.7</v>
      </c>
      <c r="F23" s="9">
        <v>6799.1</v>
      </c>
      <c r="G23" s="9">
        <v>32893.6</v>
      </c>
      <c r="H23" s="9">
        <v>89480.6</v>
      </c>
      <c r="I23" s="9">
        <v>293059.9</v>
      </c>
      <c r="J23" s="9">
        <v>181317.9</v>
      </c>
      <c r="K23" s="9">
        <v>141714.4</v>
      </c>
      <c r="L23" s="9"/>
      <c r="M23" s="9"/>
      <c r="N23" s="33">
        <v>595.1</v>
      </c>
      <c r="O23" s="52">
        <f t="shared" si="1"/>
        <v>746136.3</v>
      </c>
    </row>
    <row r="24" spans="1:15" s="22" customFormat="1" ht="13.5" customHeight="1">
      <c r="A24" s="54">
        <v>1997</v>
      </c>
      <c r="B24" s="29"/>
      <c r="C24" s="9"/>
      <c r="D24" s="9"/>
      <c r="E24" s="9"/>
      <c r="F24" s="9"/>
      <c r="G24" s="9">
        <v>46.5</v>
      </c>
      <c r="H24" s="9">
        <v>22593.8</v>
      </c>
      <c r="I24" s="9">
        <v>19151.6</v>
      </c>
      <c r="J24" s="9">
        <v>6710.5</v>
      </c>
      <c r="K24" s="9">
        <v>12444.5</v>
      </c>
      <c r="L24" s="9"/>
      <c r="M24" s="9"/>
      <c r="N24" s="33"/>
      <c r="O24" s="52">
        <f t="shared" si="1"/>
        <v>60946.899999999994</v>
      </c>
    </row>
    <row r="25" spans="1:15" s="22" customFormat="1" ht="13.5" customHeight="1">
      <c r="A25" s="54">
        <v>1998</v>
      </c>
      <c r="B25" s="29"/>
      <c r="C25" s="9"/>
      <c r="D25" s="9"/>
      <c r="E25" s="9"/>
      <c r="F25" s="9"/>
      <c r="G25" s="9"/>
      <c r="H25" s="9">
        <v>659.7</v>
      </c>
      <c r="I25" s="9">
        <v>5.6</v>
      </c>
      <c r="J25" s="9">
        <v>34</v>
      </c>
      <c r="K25" s="9"/>
      <c r="L25" s="9"/>
      <c r="M25" s="9"/>
      <c r="N25" s="33"/>
      <c r="O25" s="52">
        <f t="shared" si="1"/>
        <v>699.3000000000001</v>
      </c>
    </row>
    <row r="26" spans="1:15" s="22" customFormat="1" ht="13.5" customHeight="1" thickBot="1">
      <c r="A26" s="56">
        <v>1999</v>
      </c>
      <c r="B26" s="31"/>
      <c r="C26" s="12"/>
      <c r="D26" s="12"/>
      <c r="E26" s="12"/>
      <c r="F26" s="12"/>
      <c r="G26" s="12">
        <v>2431.4</v>
      </c>
      <c r="H26" s="12"/>
      <c r="I26" s="12"/>
      <c r="J26" s="12"/>
      <c r="K26" s="12"/>
      <c r="L26" s="12"/>
      <c r="M26" s="12"/>
      <c r="N26" s="35"/>
      <c r="O26" s="61">
        <f t="shared" si="1"/>
        <v>2431.4</v>
      </c>
    </row>
    <row r="27" spans="1:15" s="18" customFormat="1" ht="16.5" customHeight="1" thickBot="1">
      <c r="A27" s="57" t="s">
        <v>14</v>
      </c>
      <c r="B27" s="58">
        <f aca="true" t="shared" si="2" ref="B27:O27">SUM(B5:B26)</f>
        <v>246.9</v>
      </c>
      <c r="C27" s="62">
        <f t="shared" si="2"/>
        <v>0</v>
      </c>
      <c r="D27" s="62">
        <f t="shared" si="2"/>
        <v>633.6</v>
      </c>
      <c r="E27" s="62">
        <f t="shared" si="2"/>
        <v>10388.300000000001</v>
      </c>
      <c r="F27" s="62">
        <f t="shared" si="2"/>
        <v>35564.7</v>
      </c>
      <c r="G27" s="62">
        <f t="shared" si="2"/>
        <v>279542.5</v>
      </c>
      <c r="H27" s="62">
        <f t="shared" si="2"/>
        <v>1297718.9000000001</v>
      </c>
      <c r="I27" s="62">
        <f t="shared" si="2"/>
        <v>3185337.1</v>
      </c>
      <c r="J27" s="62">
        <f t="shared" si="2"/>
        <v>1529249.7</v>
      </c>
      <c r="K27" s="62">
        <f t="shared" si="2"/>
        <v>710469.2</v>
      </c>
      <c r="L27" s="62">
        <f t="shared" si="2"/>
        <v>56968.899999999994</v>
      </c>
      <c r="M27" s="62">
        <f t="shared" si="2"/>
        <v>0</v>
      </c>
      <c r="N27" s="63">
        <f t="shared" si="2"/>
        <v>2336.2</v>
      </c>
      <c r="O27" s="60">
        <f t="shared" si="2"/>
        <v>7108456.000000002</v>
      </c>
    </row>
    <row r="28" spans="1:2" ht="12.75">
      <c r="A28" s="5" t="s">
        <v>15</v>
      </c>
      <c r="B28" s="6" t="s">
        <v>21</v>
      </c>
    </row>
    <row r="29" spans="1:2" ht="12.75">
      <c r="A29" s="37" t="s">
        <v>16</v>
      </c>
      <c r="B29" s="6" t="s">
        <v>39</v>
      </c>
    </row>
    <row r="32" spans="1:15" ht="15.75">
      <c r="A32" s="104" t="s">
        <v>51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</row>
    <row r="33" spans="1:15" s="21" customFormat="1" ht="12.75">
      <c r="A33" s="105" t="s">
        <v>26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="21" customFormat="1" ht="13.5" thickBot="1">
      <c r="A34" s="36"/>
    </row>
    <row r="35" spans="1:15" s="90" customFormat="1" ht="16.5" customHeight="1" thickBot="1">
      <c r="A35" s="57" t="s">
        <v>0</v>
      </c>
      <c r="B35" s="86" t="s">
        <v>1</v>
      </c>
      <c r="C35" s="85" t="s">
        <v>2</v>
      </c>
      <c r="D35" s="85" t="s">
        <v>3</v>
      </c>
      <c r="E35" s="85" t="s">
        <v>4</v>
      </c>
      <c r="F35" s="85" t="s">
        <v>5</v>
      </c>
      <c r="G35" s="85" t="s">
        <v>6</v>
      </c>
      <c r="H35" s="85" t="s">
        <v>7</v>
      </c>
      <c r="I35" s="85" t="s">
        <v>8</v>
      </c>
      <c r="J35" s="85" t="s">
        <v>9</v>
      </c>
      <c r="K35" s="85" t="s">
        <v>10</v>
      </c>
      <c r="L35" s="85" t="s">
        <v>11</v>
      </c>
      <c r="M35" s="85" t="s">
        <v>12</v>
      </c>
      <c r="N35" s="87" t="s">
        <v>13</v>
      </c>
      <c r="O35" s="88" t="s">
        <v>14</v>
      </c>
    </row>
    <row r="36" spans="1:15" s="22" customFormat="1" ht="13.5" customHeight="1">
      <c r="A36" s="53">
        <v>1978</v>
      </c>
      <c r="B36" s="28"/>
      <c r="C36" s="10"/>
      <c r="D36" s="10"/>
      <c r="E36" s="10"/>
      <c r="F36" s="10"/>
      <c r="G36" s="10"/>
      <c r="H36" s="10">
        <v>107.4</v>
      </c>
      <c r="I36" s="10">
        <v>88320.5</v>
      </c>
      <c r="J36" s="10">
        <v>32436</v>
      </c>
      <c r="K36" s="10">
        <v>4167</v>
      </c>
      <c r="L36" s="10"/>
      <c r="M36" s="10"/>
      <c r="N36" s="32"/>
      <c r="O36" s="51">
        <f aca="true" t="shared" si="3" ref="O36:O49">SUM(B36:N36)</f>
        <v>125030.9</v>
      </c>
    </row>
    <row r="37" spans="1:15" s="22" customFormat="1" ht="13.5" customHeight="1">
      <c r="A37" s="54">
        <v>1979</v>
      </c>
      <c r="B37" s="29"/>
      <c r="C37" s="9"/>
      <c r="D37" s="9"/>
      <c r="E37" s="9"/>
      <c r="F37" s="9"/>
      <c r="G37" s="9">
        <v>2280</v>
      </c>
      <c r="H37" s="9">
        <v>7157.4</v>
      </c>
      <c r="I37" s="9">
        <v>131524.8</v>
      </c>
      <c r="J37" s="9">
        <v>60688</v>
      </c>
      <c r="K37" s="9">
        <v>11991.8</v>
      </c>
      <c r="L37" s="9">
        <v>2340.2</v>
      </c>
      <c r="M37" s="9"/>
      <c r="N37" s="33"/>
      <c r="O37" s="52">
        <f t="shared" si="3"/>
        <v>215982.19999999998</v>
      </c>
    </row>
    <row r="38" spans="1:15" s="22" customFormat="1" ht="13.5" customHeight="1">
      <c r="A38" s="54">
        <v>1980</v>
      </c>
      <c r="B38" s="29"/>
      <c r="C38" s="9"/>
      <c r="D38" s="9"/>
      <c r="E38" s="9"/>
      <c r="F38" s="9">
        <v>1167.7</v>
      </c>
      <c r="G38" s="9"/>
      <c r="H38" s="9">
        <v>9875.1</v>
      </c>
      <c r="I38" s="9">
        <v>271494.9</v>
      </c>
      <c r="J38" s="9">
        <v>71388.3</v>
      </c>
      <c r="K38" s="9">
        <v>19689.5</v>
      </c>
      <c r="L38" s="9">
        <v>6278.7</v>
      </c>
      <c r="M38" s="9"/>
      <c r="N38" s="33">
        <v>386.6</v>
      </c>
      <c r="O38" s="52">
        <f t="shared" si="3"/>
        <v>380280.8</v>
      </c>
    </row>
    <row r="39" spans="1:15" s="22" customFormat="1" ht="13.5" customHeight="1">
      <c r="A39" s="54">
        <v>1981</v>
      </c>
      <c r="B39" s="29"/>
      <c r="C39" s="9"/>
      <c r="D39" s="9"/>
      <c r="E39" s="9"/>
      <c r="F39" s="9">
        <v>2168.7</v>
      </c>
      <c r="G39" s="9"/>
      <c r="H39" s="9">
        <v>37014.3</v>
      </c>
      <c r="I39" s="9">
        <v>408897.1</v>
      </c>
      <c r="J39" s="9">
        <v>147025.4</v>
      </c>
      <c r="K39" s="9">
        <v>37278.5</v>
      </c>
      <c r="L39" s="9">
        <v>16427.9</v>
      </c>
      <c r="M39" s="9"/>
      <c r="N39" s="33"/>
      <c r="O39" s="52">
        <f t="shared" si="3"/>
        <v>648811.9</v>
      </c>
    </row>
    <row r="40" spans="1:15" s="22" customFormat="1" ht="13.5" customHeight="1">
      <c r="A40" s="54">
        <v>1982</v>
      </c>
      <c r="B40" s="29"/>
      <c r="C40" s="9"/>
      <c r="D40" s="9"/>
      <c r="E40" s="9"/>
      <c r="F40" s="9">
        <v>5359.7</v>
      </c>
      <c r="G40" s="9">
        <v>31832.3</v>
      </c>
      <c r="H40" s="9">
        <v>75123.4</v>
      </c>
      <c r="I40" s="9">
        <v>602262</v>
      </c>
      <c r="J40" s="9">
        <v>210183</v>
      </c>
      <c r="K40" s="9">
        <v>69171.9</v>
      </c>
      <c r="L40" s="9">
        <v>22596.3</v>
      </c>
      <c r="M40" s="9"/>
      <c r="N40" s="33"/>
      <c r="O40" s="52">
        <f t="shared" si="3"/>
        <v>1016528.6000000001</v>
      </c>
    </row>
    <row r="41" spans="1:15" s="22" customFormat="1" ht="13.5" customHeight="1">
      <c r="A41" s="54">
        <v>1983</v>
      </c>
      <c r="B41" s="29"/>
      <c r="C41" s="9"/>
      <c r="D41" s="9"/>
      <c r="E41" s="9"/>
      <c r="F41" s="9">
        <v>790.5</v>
      </c>
      <c r="G41" s="9">
        <v>23533.4</v>
      </c>
      <c r="H41" s="9">
        <v>93730.1</v>
      </c>
      <c r="I41" s="9">
        <v>530899.4</v>
      </c>
      <c r="J41" s="9">
        <v>217770</v>
      </c>
      <c r="K41" s="9">
        <v>64707.3</v>
      </c>
      <c r="L41" s="9">
        <v>12679.3</v>
      </c>
      <c r="M41" s="9"/>
      <c r="N41" s="33"/>
      <c r="O41" s="52">
        <f t="shared" si="3"/>
        <v>944110.0000000001</v>
      </c>
    </row>
    <row r="42" spans="1:15" s="22" customFormat="1" ht="13.5" customHeight="1">
      <c r="A42" s="54">
        <v>1984</v>
      </c>
      <c r="B42" s="29"/>
      <c r="C42" s="9"/>
      <c r="D42" s="9"/>
      <c r="E42" s="9">
        <v>886.3</v>
      </c>
      <c r="F42" s="9">
        <v>751.8</v>
      </c>
      <c r="G42" s="9">
        <v>24600.2</v>
      </c>
      <c r="H42" s="9">
        <v>125110.3</v>
      </c>
      <c r="I42" s="9">
        <v>605484.6</v>
      </c>
      <c r="J42" s="9">
        <v>189676.5</v>
      </c>
      <c r="K42" s="9">
        <v>81100.7</v>
      </c>
      <c r="L42" s="9">
        <v>14250.1</v>
      </c>
      <c r="M42" s="9"/>
      <c r="N42" s="33"/>
      <c r="O42" s="52">
        <f t="shared" si="3"/>
        <v>1041860.4999999999</v>
      </c>
    </row>
    <row r="43" spans="1:15" s="22" customFormat="1" ht="13.5" customHeight="1">
      <c r="A43" s="54">
        <v>1985</v>
      </c>
      <c r="B43" s="29"/>
      <c r="C43" s="9"/>
      <c r="D43" s="9"/>
      <c r="E43" s="9">
        <v>2033.8</v>
      </c>
      <c r="F43" s="9">
        <v>2698.6</v>
      </c>
      <c r="G43" s="9">
        <v>29797.2</v>
      </c>
      <c r="H43" s="9">
        <v>157739.6</v>
      </c>
      <c r="I43" s="9">
        <v>868033.4</v>
      </c>
      <c r="J43" s="9">
        <v>421651.2</v>
      </c>
      <c r="K43" s="9">
        <v>83347.3</v>
      </c>
      <c r="L43" s="9">
        <v>15056.7</v>
      </c>
      <c r="M43" s="9"/>
      <c r="N43" s="33">
        <v>25.4</v>
      </c>
      <c r="O43" s="52">
        <f t="shared" si="3"/>
        <v>1580383.2</v>
      </c>
    </row>
    <row r="44" spans="1:15" s="22" customFormat="1" ht="13.5" customHeight="1">
      <c r="A44" s="54">
        <v>1986</v>
      </c>
      <c r="B44" s="29">
        <v>94.8</v>
      </c>
      <c r="C44" s="9"/>
      <c r="D44" s="9">
        <v>93.5</v>
      </c>
      <c r="E44" s="9">
        <v>2880.8</v>
      </c>
      <c r="F44" s="9">
        <v>3868.4</v>
      </c>
      <c r="G44" s="9">
        <v>50295.4</v>
      </c>
      <c r="H44" s="9">
        <v>349056.8</v>
      </c>
      <c r="I44" s="9">
        <v>854274.3</v>
      </c>
      <c r="J44" s="9">
        <v>361499.7</v>
      </c>
      <c r="K44" s="9">
        <v>120100</v>
      </c>
      <c r="L44" s="9">
        <v>16618.8</v>
      </c>
      <c r="M44" s="9"/>
      <c r="N44" s="33">
        <v>4149.8</v>
      </c>
      <c r="O44" s="52">
        <f t="shared" si="3"/>
        <v>1762932.3</v>
      </c>
    </row>
    <row r="45" spans="1:15" s="22" customFormat="1" ht="13.5" customHeight="1">
      <c r="A45" s="54">
        <v>1987</v>
      </c>
      <c r="B45" s="29">
        <v>105.3</v>
      </c>
      <c r="C45" s="9"/>
      <c r="D45" s="9">
        <v>463.1</v>
      </c>
      <c r="E45" s="9">
        <v>3234.9</v>
      </c>
      <c r="F45" s="9">
        <v>6831.1</v>
      </c>
      <c r="G45" s="9">
        <v>57076.5</v>
      </c>
      <c r="H45" s="9">
        <v>308683.1</v>
      </c>
      <c r="I45" s="9">
        <v>702456.4</v>
      </c>
      <c r="J45" s="9">
        <v>344642.7</v>
      </c>
      <c r="K45" s="9">
        <v>117188.2</v>
      </c>
      <c r="L45" s="9">
        <v>15789.2</v>
      </c>
      <c r="M45" s="9"/>
      <c r="N45" s="33">
        <v>591.6</v>
      </c>
      <c r="O45" s="52">
        <f t="shared" si="3"/>
        <v>1557062.0999999999</v>
      </c>
    </row>
    <row r="46" spans="1:15" s="22" customFormat="1" ht="13.5" customHeight="1">
      <c r="A46" s="54">
        <v>1988</v>
      </c>
      <c r="B46" s="29">
        <v>199.1</v>
      </c>
      <c r="C46" s="9"/>
      <c r="D46" s="9">
        <v>395.9</v>
      </c>
      <c r="E46" s="9">
        <v>3599.5</v>
      </c>
      <c r="F46" s="9">
        <v>7752.1</v>
      </c>
      <c r="G46" s="9">
        <v>64002.1</v>
      </c>
      <c r="H46" s="9">
        <v>385421.7</v>
      </c>
      <c r="I46" s="9">
        <v>844247.6</v>
      </c>
      <c r="J46" s="9">
        <v>367462</v>
      </c>
      <c r="K46" s="9">
        <v>138281</v>
      </c>
      <c r="L46" s="9">
        <v>16810.2</v>
      </c>
      <c r="M46" s="9"/>
      <c r="N46" s="33"/>
      <c r="O46" s="52">
        <f t="shared" si="3"/>
        <v>1828171.2</v>
      </c>
    </row>
    <row r="47" spans="1:15" s="22" customFormat="1" ht="13.5" customHeight="1">
      <c r="A47" s="54">
        <v>1989</v>
      </c>
      <c r="B47" s="29">
        <v>210.4</v>
      </c>
      <c r="C47" s="9"/>
      <c r="D47" s="9">
        <v>341.3</v>
      </c>
      <c r="E47" s="9">
        <v>5035.4</v>
      </c>
      <c r="F47" s="9">
        <v>6360.7</v>
      </c>
      <c r="G47" s="9">
        <v>71592.4</v>
      </c>
      <c r="H47" s="9">
        <v>389078.7</v>
      </c>
      <c r="I47" s="9">
        <v>802280.9</v>
      </c>
      <c r="J47" s="9">
        <v>346653</v>
      </c>
      <c r="K47" s="9">
        <v>150272.7</v>
      </c>
      <c r="L47" s="9">
        <v>18506.8</v>
      </c>
      <c r="M47" s="9"/>
      <c r="N47" s="33">
        <v>20.8</v>
      </c>
      <c r="O47" s="52">
        <f t="shared" si="3"/>
        <v>1790353.1</v>
      </c>
    </row>
    <row r="48" spans="1:15" s="22" customFormat="1" ht="13.5" customHeight="1">
      <c r="A48" s="54">
        <v>1990</v>
      </c>
      <c r="B48" s="29">
        <v>216</v>
      </c>
      <c r="C48" s="9"/>
      <c r="D48" s="9">
        <v>417.2</v>
      </c>
      <c r="E48" s="9">
        <v>881.7</v>
      </c>
      <c r="F48" s="9">
        <v>10287.8</v>
      </c>
      <c r="G48" s="9">
        <v>49649.5</v>
      </c>
      <c r="H48" s="9">
        <v>406338.7</v>
      </c>
      <c r="I48" s="9">
        <v>786956.5</v>
      </c>
      <c r="J48" s="9">
        <v>444688.8</v>
      </c>
      <c r="K48" s="9">
        <v>223410.3</v>
      </c>
      <c r="L48" s="9">
        <v>18300.5</v>
      </c>
      <c r="M48" s="9"/>
      <c r="N48" s="33"/>
      <c r="O48" s="52">
        <f t="shared" si="3"/>
        <v>1941147</v>
      </c>
    </row>
    <row r="49" spans="1:15" s="22" customFormat="1" ht="13.5" customHeight="1">
      <c r="A49" s="54">
        <v>1991</v>
      </c>
      <c r="B49" s="29"/>
      <c r="C49" s="9"/>
      <c r="D49" s="9">
        <v>243.6</v>
      </c>
      <c r="E49" s="9">
        <v>3780.7</v>
      </c>
      <c r="F49" s="9">
        <v>10062.9</v>
      </c>
      <c r="G49" s="9">
        <v>124050.1</v>
      </c>
      <c r="H49" s="9">
        <v>526008.1</v>
      </c>
      <c r="I49" s="9">
        <v>1066368.7</v>
      </c>
      <c r="J49" s="9">
        <v>445778.7</v>
      </c>
      <c r="K49" s="9">
        <v>214713.5</v>
      </c>
      <c r="L49" s="9">
        <v>17523.2</v>
      </c>
      <c r="M49" s="9"/>
      <c r="N49" s="33"/>
      <c r="O49" s="52">
        <f t="shared" si="3"/>
        <v>2408529.5000000005</v>
      </c>
    </row>
    <row r="50" spans="1:15" s="22" customFormat="1" ht="13.5" customHeight="1">
      <c r="A50" s="54">
        <v>1992</v>
      </c>
      <c r="B50" s="29">
        <v>187.2</v>
      </c>
      <c r="C50" s="9"/>
      <c r="D50" s="9">
        <v>367.9</v>
      </c>
      <c r="E50" s="9">
        <v>2312.9</v>
      </c>
      <c r="F50" s="9">
        <v>11849.8</v>
      </c>
      <c r="G50" s="9">
        <v>117788.2</v>
      </c>
      <c r="H50" s="9">
        <v>531835.6</v>
      </c>
      <c r="I50" s="9">
        <v>1156128.2</v>
      </c>
      <c r="J50" s="9">
        <v>705500.4</v>
      </c>
      <c r="K50" s="9">
        <v>291376.1</v>
      </c>
      <c r="L50" s="9">
        <v>18830.3</v>
      </c>
      <c r="M50" s="9"/>
      <c r="N50" s="33">
        <v>88.2</v>
      </c>
      <c r="O50" s="52">
        <f aca="true" t="shared" si="4" ref="O50:O57">SUM(B50:N50)</f>
        <v>2836264.8</v>
      </c>
    </row>
    <row r="51" spans="1:15" s="22" customFormat="1" ht="13.5" customHeight="1">
      <c r="A51" s="54">
        <v>1993</v>
      </c>
      <c r="B51" s="29"/>
      <c r="C51" s="9"/>
      <c r="D51" s="9"/>
      <c r="E51" s="9">
        <v>10351.6</v>
      </c>
      <c r="F51" s="9">
        <v>11789.2</v>
      </c>
      <c r="G51" s="9">
        <v>33106.9</v>
      </c>
      <c r="H51" s="9">
        <v>336017.6</v>
      </c>
      <c r="I51" s="9">
        <v>820778.1</v>
      </c>
      <c r="J51" s="9">
        <v>319884.4</v>
      </c>
      <c r="K51" s="9">
        <v>264326.9</v>
      </c>
      <c r="L51" s="9">
        <v>5560.1</v>
      </c>
      <c r="M51" s="9"/>
      <c r="N51" s="33">
        <v>48.2</v>
      </c>
      <c r="O51" s="52">
        <f t="shared" si="4"/>
        <v>1801862.9999999998</v>
      </c>
    </row>
    <row r="52" spans="1:15" s="22" customFormat="1" ht="13.5" customHeight="1">
      <c r="A52" s="54">
        <v>1994</v>
      </c>
      <c r="B52" s="29"/>
      <c r="C52" s="9"/>
      <c r="D52" s="9">
        <v>262.7</v>
      </c>
      <c r="E52" s="9">
        <v>6167.4</v>
      </c>
      <c r="F52" s="9">
        <v>18578.6</v>
      </c>
      <c r="G52" s="9">
        <v>94540.4</v>
      </c>
      <c r="H52" s="9">
        <v>318181</v>
      </c>
      <c r="I52" s="9">
        <v>630020.2</v>
      </c>
      <c r="J52" s="9">
        <v>424651.2</v>
      </c>
      <c r="K52" s="9">
        <v>234980.5</v>
      </c>
      <c r="L52" s="9">
        <v>13052.7</v>
      </c>
      <c r="M52" s="9"/>
      <c r="N52" s="33">
        <v>874.5</v>
      </c>
      <c r="O52" s="52">
        <f t="shared" si="4"/>
        <v>1741309.1999999997</v>
      </c>
    </row>
    <row r="53" spans="1:15" s="22" customFormat="1" ht="13.5" customHeight="1">
      <c r="A53" s="54">
        <v>1995</v>
      </c>
      <c r="B53" s="29"/>
      <c r="C53" s="9"/>
      <c r="D53" s="9"/>
      <c r="E53" s="9">
        <v>3766.7</v>
      </c>
      <c r="F53" s="9">
        <v>22085</v>
      </c>
      <c r="G53" s="9">
        <v>114313.2</v>
      </c>
      <c r="H53" s="9">
        <v>302611.6</v>
      </c>
      <c r="I53" s="9">
        <v>601998.3</v>
      </c>
      <c r="J53" s="9">
        <v>485315.5</v>
      </c>
      <c r="K53" s="9">
        <v>204462.4</v>
      </c>
      <c r="L53" s="9">
        <v>28406.2</v>
      </c>
      <c r="M53" s="9"/>
      <c r="N53" s="33">
        <v>2519.3</v>
      </c>
      <c r="O53" s="52">
        <f t="shared" si="4"/>
        <v>1765478.2</v>
      </c>
    </row>
    <row r="54" spans="1:15" s="22" customFormat="1" ht="13.5" customHeight="1">
      <c r="A54" s="54">
        <v>1996</v>
      </c>
      <c r="B54" s="29"/>
      <c r="C54" s="9"/>
      <c r="D54" s="9"/>
      <c r="E54" s="9">
        <v>1920.7</v>
      </c>
      <c r="F54" s="9">
        <v>45488.1</v>
      </c>
      <c r="G54" s="9">
        <v>122718.8</v>
      </c>
      <c r="H54" s="9">
        <v>273819.8</v>
      </c>
      <c r="I54" s="9">
        <v>803577.3</v>
      </c>
      <c r="J54" s="9">
        <v>687934.8</v>
      </c>
      <c r="K54" s="9">
        <v>606017.9</v>
      </c>
      <c r="L54" s="9"/>
      <c r="M54" s="9"/>
      <c r="N54" s="33">
        <v>4145.8</v>
      </c>
      <c r="O54" s="52">
        <f t="shared" si="4"/>
        <v>2545623.2</v>
      </c>
    </row>
    <row r="55" spans="1:15" s="22" customFormat="1" ht="13.5" customHeight="1">
      <c r="A55" s="54">
        <v>1997</v>
      </c>
      <c r="B55" s="29"/>
      <c r="C55" s="9"/>
      <c r="D55" s="9"/>
      <c r="E55" s="9"/>
      <c r="F55" s="9"/>
      <c r="G55" s="9">
        <v>323</v>
      </c>
      <c r="H55" s="9">
        <v>72788.9</v>
      </c>
      <c r="I55" s="9">
        <v>60755</v>
      </c>
      <c r="J55" s="9">
        <v>25483.2</v>
      </c>
      <c r="K55" s="9">
        <v>46385.9</v>
      </c>
      <c r="L55" s="9"/>
      <c r="M55" s="9"/>
      <c r="N55" s="33"/>
      <c r="O55" s="52">
        <f t="shared" si="4"/>
        <v>205736</v>
      </c>
    </row>
    <row r="56" spans="1:15" s="22" customFormat="1" ht="13.5" customHeight="1">
      <c r="A56" s="54">
        <v>1998</v>
      </c>
      <c r="B56" s="29"/>
      <c r="C56" s="9"/>
      <c r="D56" s="9"/>
      <c r="E56" s="9"/>
      <c r="F56" s="9"/>
      <c r="G56" s="9"/>
      <c r="H56" s="9">
        <v>3652.6</v>
      </c>
      <c r="I56" s="9">
        <v>38.3</v>
      </c>
      <c r="J56" s="9">
        <v>200.4</v>
      </c>
      <c r="K56" s="9"/>
      <c r="L56" s="9"/>
      <c r="M56" s="9"/>
      <c r="N56" s="33"/>
      <c r="O56" s="52">
        <f t="shared" si="4"/>
        <v>3891.3</v>
      </c>
    </row>
    <row r="57" spans="1:15" s="22" customFormat="1" ht="13.5" customHeight="1" thickBot="1">
      <c r="A57" s="56">
        <v>1999</v>
      </c>
      <c r="B57" s="31"/>
      <c r="C57" s="12"/>
      <c r="D57" s="12"/>
      <c r="E57" s="12"/>
      <c r="F57" s="12"/>
      <c r="G57" s="12">
        <v>5255.4</v>
      </c>
      <c r="H57" s="12"/>
      <c r="I57" s="12"/>
      <c r="J57" s="12"/>
      <c r="K57" s="12"/>
      <c r="L57" s="12"/>
      <c r="M57" s="12"/>
      <c r="N57" s="35"/>
      <c r="O57" s="61">
        <f t="shared" si="4"/>
        <v>5255.4</v>
      </c>
    </row>
    <row r="58" spans="1:15" s="18" customFormat="1" ht="16.5" customHeight="1" thickBot="1">
      <c r="A58" s="57" t="s">
        <v>14</v>
      </c>
      <c r="B58" s="58">
        <f>SUM(B36:B57)</f>
        <v>1012.8</v>
      </c>
      <c r="C58" s="62">
        <f aca="true" t="shared" si="5" ref="C58:O58">SUM(C36:C57)</f>
        <v>0</v>
      </c>
      <c r="D58" s="62">
        <f t="shared" si="5"/>
        <v>2585.2</v>
      </c>
      <c r="E58" s="62">
        <f t="shared" si="5"/>
        <v>46852.399999999994</v>
      </c>
      <c r="F58" s="62">
        <f t="shared" si="5"/>
        <v>167890.69999999998</v>
      </c>
      <c r="G58" s="62">
        <f t="shared" si="5"/>
        <v>1016755</v>
      </c>
      <c r="H58" s="62">
        <f t="shared" si="5"/>
        <v>4709351.8</v>
      </c>
      <c r="I58" s="62">
        <f t="shared" si="5"/>
        <v>12636796.5</v>
      </c>
      <c r="J58" s="62">
        <f t="shared" si="5"/>
        <v>6310513.200000001</v>
      </c>
      <c r="K58" s="62">
        <f t="shared" si="5"/>
        <v>2982969.3999999994</v>
      </c>
      <c r="L58" s="62">
        <f t="shared" si="5"/>
        <v>259027.20000000004</v>
      </c>
      <c r="M58" s="62">
        <f t="shared" si="5"/>
        <v>0</v>
      </c>
      <c r="N58" s="63">
        <f t="shared" si="5"/>
        <v>12850.2</v>
      </c>
      <c r="O58" s="60">
        <f t="shared" si="5"/>
        <v>28146604.4</v>
      </c>
    </row>
    <row r="59" spans="1:2" ht="12.75">
      <c r="A59" s="5" t="s">
        <v>15</v>
      </c>
      <c r="B59" s="6" t="s">
        <v>21</v>
      </c>
    </row>
    <row r="60" spans="1:2" ht="12.75">
      <c r="A60" s="37" t="s">
        <v>16</v>
      </c>
      <c r="B60" s="6" t="s">
        <v>39</v>
      </c>
    </row>
    <row r="61" ht="12.75">
      <c r="B61" s="23"/>
    </row>
    <row r="63" spans="1:2" ht="12.75">
      <c r="A63" s="8"/>
      <c r="B63" s="4"/>
    </row>
  </sheetData>
  <sheetProtection/>
  <mergeCells count="4">
    <mergeCell ref="A1:O1"/>
    <mergeCell ref="A32:O32"/>
    <mergeCell ref="A2:O2"/>
    <mergeCell ref="A33:O3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7.7109375" style="27" customWidth="1"/>
    <col min="3" max="5" width="7.7109375" style="17" customWidth="1"/>
    <col min="6" max="6" width="8.140625" style="17" customWidth="1"/>
    <col min="7" max="8" width="9.7109375" style="17" customWidth="1"/>
    <col min="9" max="9" width="10.57421875" style="17" customWidth="1"/>
    <col min="10" max="10" width="10.28125" style="17" customWidth="1"/>
    <col min="11" max="13" width="9.7109375" style="17" customWidth="1"/>
    <col min="14" max="14" width="6.7109375" style="17" customWidth="1"/>
    <col min="15" max="15" width="7.421875" style="17" customWidth="1"/>
    <col min="16" max="16" width="7.7109375" style="17" customWidth="1"/>
    <col min="17" max="17" width="10.7109375" style="17" customWidth="1"/>
    <col min="18" max="18" width="11.421875" style="50" customWidth="1"/>
    <col min="19" max="16384" width="11.421875" style="17" customWidth="1"/>
  </cols>
  <sheetData>
    <row r="1" spans="1:17" ht="15.75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8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  <c r="R4" s="89"/>
    </row>
    <row r="5" spans="1:18" s="18" customFormat="1" ht="13.5" customHeight="1">
      <c r="A5" s="53">
        <v>1983</v>
      </c>
      <c r="B5" s="10"/>
      <c r="C5" s="10"/>
      <c r="D5" s="10"/>
      <c r="E5" s="10"/>
      <c r="F5" s="10"/>
      <c r="G5" s="10"/>
      <c r="H5" s="10"/>
      <c r="I5" s="10">
        <v>557.4</v>
      </c>
      <c r="J5" s="10">
        <v>2117.5</v>
      </c>
      <c r="K5" s="10">
        <v>345.7</v>
      </c>
      <c r="L5" s="10"/>
      <c r="M5" s="10">
        <v>52.3</v>
      </c>
      <c r="N5" s="10"/>
      <c r="O5" s="10"/>
      <c r="P5" s="32"/>
      <c r="Q5" s="51">
        <f>SUM(B5:P5)</f>
        <v>3072.9</v>
      </c>
      <c r="R5" s="49"/>
    </row>
    <row r="6" spans="1:18" s="18" customFormat="1" ht="13.5" customHeight="1">
      <c r="A6" s="54">
        <v>1984</v>
      </c>
      <c r="B6" s="9"/>
      <c r="C6" s="9"/>
      <c r="D6" s="9"/>
      <c r="E6" s="9"/>
      <c r="F6" s="9"/>
      <c r="G6" s="9"/>
      <c r="H6" s="9">
        <v>0</v>
      </c>
      <c r="I6" s="9">
        <v>977.3</v>
      </c>
      <c r="J6" s="9">
        <v>14578.9</v>
      </c>
      <c r="K6" s="9">
        <v>1676.7</v>
      </c>
      <c r="L6" s="9"/>
      <c r="M6" s="9">
        <v>5.1</v>
      </c>
      <c r="N6" s="9"/>
      <c r="O6" s="9"/>
      <c r="P6" s="33"/>
      <c r="Q6" s="52">
        <f aca="true" t="shared" si="0" ref="Q6:Q39">SUM(B6:P6)</f>
        <v>17237.999999999996</v>
      </c>
      <c r="R6" s="49"/>
    </row>
    <row r="7" spans="1:18" s="18" customFormat="1" ht="13.5" customHeight="1">
      <c r="A7" s="54">
        <v>1985</v>
      </c>
      <c r="B7" s="9"/>
      <c r="C7" s="9"/>
      <c r="D7" s="9"/>
      <c r="E7" s="9"/>
      <c r="F7" s="9"/>
      <c r="G7" s="9"/>
      <c r="H7" s="9">
        <v>880</v>
      </c>
      <c r="I7" s="9">
        <v>2144.8</v>
      </c>
      <c r="J7" s="9">
        <v>20445.5</v>
      </c>
      <c r="K7" s="9">
        <v>2718</v>
      </c>
      <c r="L7" s="9"/>
      <c r="M7" s="9">
        <v>2276</v>
      </c>
      <c r="N7" s="9"/>
      <c r="O7" s="9"/>
      <c r="P7" s="33"/>
      <c r="Q7" s="52">
        <f t="shared" si="0"/>
        <v>28464.3</v>
      </c>
      <c r="R7" s="49"/>
    </row>
    <row r="8" spans="1:18" s="18" customFormat="1" ht="13.5" customHeight="1">
      <c r="A8" s="54">
        <v>1986</v>
      </c>
      <c r="B8" s="9"/>
      <c r="C8" s="9"/>
      <c r="D8" s="9"/>
      <c r="E8" s="9"/>
      <c r="F8" s="9"/>
      <c r="G8" s="9">
        <v>100</v>
      </c>
      <c r="H8" s="9">
        <v>1447.5</v>
      </c>
      <c r="I8" s="9">
        <v>5733.3</v>
      </c>
      <c r="J8" s="9">
        <v>19504.6</v>
      </c>
      <c r="K8" s="9">
        <v>6662.6</v>
      </c>
      <c r="L8" s="9"/>
      <c r="M8" s="9">
        <v>2383.2</v>
      </c>
      <c r="N8" s="9"/>
      <c r="O8" s="9"/>
      <c r="P8" s="33"/>
      <c r="Q8" s="52">
        <f t="shared" si="0"/>
        <v>35831.2</v>
      </c>
      <c r="R8" s="49"/>
    </row>
    <row r="9" spans="1:18" s="18" customFormat="1" ht="13.5" customHeight="1">
      <c r="A9" s="54">
        <v>1987</v>
      </c>
      <c r="B9" s="9"/>
      <c r="C9" s="9"/>
      <c r="D9" s="9"/>
      <c r="E9" s="9"/>
      <c r="F9" s="9"/>
      <c r="G9" s="9"/>
      <c r="H9" s="9">
        <v>3043.3</v>
      </c>
      <c r="I9" s="9">
        <v>2900.1</v>
      </c>
      <c r="J9" s="9">
        <v>15002</v>
      </c>
      <c r="K9" s="9">
        <v>9130.4</v>
      </c>
      <c r="L9" s="9"/>
      <c r="M9" s="9">
        <v>3965.7</v>
      </c>
      <c r="N9" s="9"/>
      <c r="O9" s="9"/>
      <c r="P9" s="33"/>
      <c r="Q9" s="52">
        <f t="shared" si="0"/>
        <v>34041.5</v>
      </c>
      <c r="R9" s="49"/>
    </row>
    <row r="10" spans="1:18" s="18" customFormat="1" ht="13.5" customHeight="1">
      <c r="A10" s="54">
        <v>1988</v>
      </c>
      <c r="B10" s="9"/>
      <c r="C10" s="9"/>
      <c r="D10" s="9"/>
      <c r="E10" s="9"/>
      <c r="F10" s="9"/>
      <c r="G10" s="9"/>
      <c r="H10" s="9">
        <v>524.9</v>
      </c>
      <c r="I10" s="9">
        <v>5873.9</v>
      </c>
      <c r="J10" s="9">
        <v>30255</v>
      </c>
      <c r="K10" s="9">
        <v>7617.1</v>
      </c>
      <c r="L10" s="9"/>
      <c r="M10" s="9">
        <v>1945.9</v>
      </c>
      <c r="N10" s="9"/>
      <c r="O10" s="9"/>
      <c r="P10" s="33"/>
      <c r="Q10" s="52">
        <f t="shared" si="0"/>
        <v>46216.8</v>
      </c>
      <c r="R10" s="49"/>
    </row>
    <row r="11" spans="1:18" s="18" customFormat="1" ht="13.5" customHeight="1">
      <c r="A11" s="54">
        <v>1989</v>
      </c>
      <c r="B11" s="9"/>
      <c r="C11" s="9"/>
      <c r="D11" s="9"/>
      <c r="E11" s="9"/>
      <c r="F11" s="9"/>
      <c r="G11" s="9">
        <v>73.7</v>
      </c>
      <c r="H11" s="9">
        <v>1023.1</v>
      </c>
      <c r="I11" s="9">
        <v>7321.8</v>
      </c>
      <c r="J11" s="9">
        <v>21537.8</v>
      </c>
      <c r="K11" s="9">
        <v>14462.5</v>
      </c>
      <c r="L11" s="9"/>
      <c r="M11" s="9">
        <v>1515.6</v>
      </c>
      <c r="N11" s="9"/>
      <c r="O11" s="9"/>
      <c r="P11" s="33"/>
      <c r="Q11" s="52">
        <f t="shared" si="0"/>
        <v>45934.5</v>
      </c>
      <c r="R11" s="49"/>
    </row>
    <row r="12" spans="1:18" s="18" customFormat="1" ht="13.5" customHeight="1">
      <c r="A12" s="54">
        <v>1990</v>
      </c>
      <c r="B12" s="9"/>
      <c r="C12" s="9"/>
      <c r="D12" s="9"/>
      <c r="E12" s="9"/>
      <c r="F12" s="9"/>
      <c r="G12" s="9"/>
      <c r="H12" s="9">
        <v>1506.6</v>
      </c>
      <c r="I12" s="9">
        <v>8404.4</v>
      </c>
      <c r="J12" s="9">
        <v>11178.6</v>
      </c>
      <c r="K12" s="9">
        <v>3960.6</v>
      </c>
      <c r="L12" s="9"/>
      <c r="M12" s="9">
        <v>2502.7</v>
      </c>
      <c r="N12" s="9"/>
      <c r="O12" s="9"/>
      <c r="P12" s="33"/>
      <c r="Q12" s="52">
        <f t="shared" si="0"/>
        <v>27552.899999999998</v>
      </c>
      <c r="R12" s="49"/>
    </row>
    <row r="13" spans="1:18" s="18" customFormat="1" ht="13.5" customHeight="1">
      <c r="A13" s="54">
        <v>1991</v>
      </c>
      <c r="B13" s="9"/>
      <c r="C13" s="9"/>
      <c r="D13" s="9"/>
      <c r="E13" s="9"/>
      <c r="F13" s="9"/>
      <c r="G13" s="9"/>
      <c r="H13" s="9">
        <v>1419.8</v>
      </c>
      <c r="I13" s="9">
        <v>9486.7</v>
      </c>
      <c r="J13" s="9">
        <v>15813.5</v>
      </c>
      <c r="K13" s="9">
        <v>6478.8</v>
      </c>
      <c r="L13" s="9"/>
      <c r="M13" s="9">
        <v>2307.2</v>
      </c>
      <c r="N13" s="9"/>
      <c r="O13" s="9"/>
      <c r="P13" s="33"/>
      <c r="Q13" s="52">
        <f t="shared" si="0"/>
        <v>35506</v>
      </c>
      <c r="R13" s="49"/>
    </row>
    <row r="14" spans="1:18" s="18" customFormat="1" ht="13.5" customHeight="1">
      <c r="A14" s="54">
        <v>1992</v>
      </c>
      <c r="B14" s="9"/>
      <c r="C14" s="9"/>
      <c r="D14" s="9"/>
      <c r="E14" s="9"/>
      <c r="F14" s="9"/>
      <c r="G14" s="9">
        <v>62.2</v>
      </c>
      <c r="H14" s="9">
        <v>1270.6</v>
      </c>
      <c r="I14" s="9">
        <v>5526.9</v>
      </c>
      <c r="J14" s="9">
        <v>12513.6</v>
      </c>
      <c r="K14" s="9">
        <v>4544.9</v>
      </c>
      <c r="L14" s="9"/>
      <c r="M14" s="9">
        <v>546.9</v>
      </c>
      <c r="N14" s="9"/>
      <c r="O14" s="9"/>
      <c r="P14" s="33"/>
      <c r="Q14" s="52">
        <f t="shared" si="0"/>
        <v>24465.1</v>
      </c>
      <c r="R14" s="49"/>
    </row>
    <row r="15" spans="1:18" s="18" customFormat="1" ht="13.5" customHeight="1">
      <c r="A15" s="54">
        <v>1993</v>
      </c>
      <c r="B15" s="9"/>
      <c r="C15" s="9"/>
      <c r="D15" s="9"/>
      <c r="E15" s="9"/>
      <c r="F15" s="9"/>
      <c r="G15" s="9">
        <v>85.5</v>
      </c>
      <c r="H15" s="9">
        <v>1374.7</v>
      </c>
      <c r="I15" s="9">
        <v>8889.7</v>
      </c>
      <c r="J15" s="9">
        <v>11954.9</v>
      </c>
      <c r="K15" s="9">
        <v>4575.7</v>
      </c>
      <c r="L15" s="9"/>
      <c r="M15" s="9">
        <v>224.3</v>
      </c>
      <c r="N15" s="9"/>
      <c r="O15" s="9"/>
      <c r="P15" s="33"/>
      <c r="Q15" s="52">
        <f t="shared" si="0"/>
        <v>27104.800000000003</v>
      </c>
      <c r="R15" s="49"/>
    </row>
    <row r="16" spans="1:18" s="18" customFormat="1" ht="13.5" customHeight="1">
      <c r="A16" s="54">
        <v>1994</v>
      </c>
      <c r="B16" s="9"/>
      <c r="C16" s="9"/>
      <c r="D16" s="9"/>
      <c r="E16" s="9"/>
      <c r="F16" s="9"/>
      <c r="G16" s="9">
        <v>144.8</v>
      </c>
      <c r="H16" s="9">
        <v>2276.6</v>
      </c>
      <c r="I16" s="9">
        <v>5867.2</v>
      </c>
      <c r="J16" s="9">
        <v>5073.6</v>
      </c>
      <c r="K16" s="9">
        <v>3404.4</v>
      </c>
      <c r="L16" s="9"/>
      <c r="M16" s="9">
        <v>128.8</v>
      </c>
      <c r="N16" s="9"/>
      <c r="O16" s="9"/>
      <c r="P16" s="33"/>
      <c r="Q16" s="52">
        <f t="shared" si="0"/>
        <v>16895.4</v>
      </c>
      <c r="R16" s="49"/>
    </row>
    <row r="17" spans="1:18" s="18" customFormat="1" ht="13.5" customHeight="1">
      <c r="A17" s="54">
        <v>1995</v>
      </c>
      <c r="B17" s="9"/>
      <c r="C17" s="9"/>
      <c r="D17" s="9"/>
      <c r="E17" s="9"/>
      <c r="F17" s="9"/>
      <c r="G17" s="9">
        <v>14.1</v>
      </c>
      <c r="H17" s="9">
        <v>779.6</v>
      </c>
      <c r="I17" s="9">
        <v>3784.6</v>
      </c>
      <c r="J17" s="9">
        <v>3709.9</v>
      </c>
      <c r="K17" s="9">
        <v>5302.4</v>
      </c>
      <c r="L17" s="9"/>
      <c r="M17" s="9">
        <v>675.1</v>
      </c>
      <c r="N17" s="9"/>
      <c r="O17" s="9"/>
      <c r="P17" s="33"/>
      <c r="Q17" s="52">
        <f t="shared" si="0"/>
        <v>14265.7</v>
      </c>
      <c r="R17" s="49"/>
    </row>
    <row r="18" spans="1:18" s="18" customFormat="1" ht="13.5" customHeight="1">
      <c r="A18" s="54">
        <v>1996</v>
      </c>
      <c r="B18" s="9"/>
      <c r="C18" s="9"/>
      <c r="D18" s="9"/>
      <c r="E18" s="9"/>
      <c r="F18" s="9"/>
      <c r="G18" s="9">
        <v>72.4</v>
      </c>
      <c r="H18" s="9">
        <v>996.3</v>
      </c>
      <c r="I18" s="9">
        <v>9124.1</v>
      </c>
      <c r="J18" s="9">
        <v>9158.3</v>
      </c>
      <c r="K18" s="9">
        <v>8212.1</v>
      </c>
      <c r="L18" s="9"/>
      <c r="M18" s="9">
        <v>1082.1</v>
      </c>
      <c r="N18" s="9"/>
      <c r="O18" s="9"/>
      <c r="P18" s="33"/>
      <c r="Q18" s="52">
        <f t="shared" si="0"/>
        <v>28645.299999999996</v>
      </c>
      <c r="R18" s="49"/>
    </row>
    <row r="19" spans="1:18" s="18" customFormat="1" ht="13.5" customHeight="1">
      <c r="A19" s="54">
        <v>1997</v>
      </c>
      <c r="B19" s="9"/>
      <c r="C19" s="9"/>
      <c r="D19" s="9"/>
      <c r="E19" s="9"/>
      <c r="F19" s="9"/>
      <c r="G19" s="9"/>
      <c r="H19" s="9">
        <v>381.5</v>
      </c>
      <c r="I19" s="9">
        <v>6093</v>
      </c>
      <c r="J19" s="9">
        <v>2570.2</v>
      </c>
      <c r="K19" s="9">
        <v>5649.9</v>
      </c>
      <c r="L19" s="9"/>
      <c r="M19" s="9">
        <v>5047.6</v>
      </c>
      <c r="N19" s="9"/>
      <c r="O19" s="9"/>
      <c r="P19" s="33"/>
      <c r="Q19" s="52">
        <f t="shared" si="0"/>
        <v>19742.2</v>
      </c>
      <c r="R19" s="49"/>
    </row>
    <row r="20" spans="1:18" s="18" customFormat="1" ht="13.5" customHeight="1">
      <c r="A20" s="54">
        <v>1998</v>
      </c>
      <c r="B20" s="9"/>
      <c r="C20" s="9"/>
      <c r="D20" s="9"/>
      <c r="E20" s="9"/>
      <c r="F20" s="9"/>
      <c r="G20" s="9"/>
      <c r="H20" s="9"/>
      <c r="I20" s="9">
        <v>53.3</v>
      </c>
      <c r="J20" s="9"/>
      <c r="K20" s="9"/>
      <c r="L20" s="9"/>
      <c r="M20" s="9">
        <v>1467.4</v>
      </c>
      <c r="N20" s="9"/>
      <c r="O20" s="9"/>
      <c r="P20" s="33"/>
      <c r="Q20" s="52">
        <f t="shared" si="0"/>
        <v>1520.7</v>
      </c>
      <c r="R20" s="49"/>
    </row>
    <row r="21" spans="1:18" s="18" customFormat="1" ht="13.5" customHeight="1">
      <c r="A21" s="54">
        <v>1999</v>
      </c>
      <c r="B21" s="9"/>
      <c r="C21" s="9"/>
      <c r="D21" s="9"/>
      <c r="E21" s="9"/>
      <c r="F21" s="9"/>
      <c r="G21" s="9"/>
      <c r="H21" s="9">
        <v>259.2</v>
      </c>
      <c r="I21" s="9"/>
      <c r="J21" s="9">
        <v>381.9</v>
      </c>
      <c r="K21" s="9"/>
      <c r="L21" s="9"/>
      <c r="M21" s="9"/>
      <c r="N21" s="9"/>
      <c r="O21" s="9"/>
      <c r="P21" s="33"/>
      <c r="Q21" s="52">
        <f t="shared" si="0"/>
        <v>641.0999999999999</v>
      </c>
      <c r="R21" s="49"/>
    </row>
    <row r="22" spans="1:18" s="18" customFormat="1" ht="13.5" customHeight="1">
      <c r="A22" s="54">
        <v>2000</v>
      </c>
      <c r="B22" s="9"/>
      <c r="C22" s="9"/>
      <c r="D22" s="9"/>
      <c r="E22" s="9"/>
      <c r="F22" s="9"/>
      <c r="G22" s="9"/>
      <c r="H22" s="9">
        <v>234.2</v>
      </c>
      <c r="I22" s="9"/>
      <c r="J22" s="9"/>
      <c r="K22" s="9"/>
      <c r="L22" s="9"/>
      <c r="M22" s="9"/>
      <c r="N22" s="9"/>
      <c r="O22" s="9"/>
      <c r="P22" s="33"/>
      <c r="Q22" s="52">
        <f t="shared" si="0"/>
        <v>234.2</v>
      </c>
      <c r="R22" s="49"/>
    </row>
    <row r="23" spans="1:18" s="18" customFormat="1" ht="13.5" customHeight="1">
      <c r="A23" s="54">
        <v>2001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3"/>
      <c r="Q23" s="52">
        <f t="shared" si="0"/>
        <v>0</v>
      </c>
      <c r="R23" s="49"/>
    </row>
    <row r="24" spans="1:18" s="18" customFormat="1" ht="13.5" customHeight="1">
      <c r="A24" s="55">
        <v>2002</v>
      </c>
      <c r="B24" s="16"/>
      <c r="C24" s="16"/>
      <c r="D24" s="16"/>
      <c r="E24" s="16"/>
      <c r="F24" s="16"/>
      <c r="G24" s="16"/>
      <c r="H24" s="16"/>
      <c r="I24" s="16"/>
      <c r="J24" s="16">
        <v>12.8</v>
      </c>
      <c r="K24" s="16">
        <v>30.3</v>
      </c>
      <c r="L24" s="16"/>
      <c r="M24" s="16"/>
      <c r="N24" s="16"/>
      <c r="O24" s="16"/>
      <c r="P24" s="34"/>
      <c r="Q24" s="52">
        <f t="shared" si="0"/>
        <v>43.1</v>
      </c>
      <c r="R24" s="49"/>
    </row>
    <row r="25" spans="1:18" s="18" customFormat="1" ht="13.5" customHeight="1">
      <c r="A25" s="54">
        <v>2003</v>
      </c>
      <c r="B25" s="9"/>
      <c r="C25" s="9"/>
      <c r="D25" s="9"/>
      <c r="E25" s="9"/>
      <c r="F25" s="9"/>
      <c r="G25" s="9"/>
      <c r="H25" s="9"/>
      <c r="I25" s="9">
        <v>126.8</v>
      </c>
      <c r="J25" s="9">
        <v>80</v>
      </c>
      <c r="K25" s="9">
        <v>112.3</v>
      </c>
      <c r="L25" s="9"/>
      <c r="M25" s="9">
        <v>19.8</v>
      </c>
      <c r="N25" s="9"/>
      <c r="O25" s="9"/>
      <c r="P25" s="33"/>
      <c r="Q25" s="52">
        <f t="shared" si="0"/>
        <v>338.90000000000003</v>
      </c>
      <c r="R25" s="49"/>
    </row>
    <row r="26" spans="1:18" s="18" customFormat="1" ht="13.5" customHeight="1">
      <c r="A26" s="54">
        <v>2004</v>
      </c>
      <c r="B26" s="9"/>
      <c r="C26" s="9"/>
      <c r="D26" s="9"/>
      <c r="E26" s="9"/>
      <c r="F26" s="9"/>
      <c r="G26" s="9"/>
      <c r="H26" s="9"/>
      <c r="I26" s="9">
        <v>21.2</v>
      </c>
      <c r="J26" s="9">
        <v>126.8</v>
      </c>
      <c r="K26" s="9">
        <v>16.5</v>
      </c>
      <c r="L26" s="9"/>
      <c r="M26" s="9">
        <v>97.4</v>
      </c>
      <c r="N26" s="9"/>
      <c r="O26" s="9"/>
      <c r="P26" s="33"/>
      <c r="Q26" s="52">
        <f t="shared" si="0"/>
        <v>261.9</v>
      </c>
      <c r="R26" s="49"/>
    </row>
    <row r="27" spans="1:18" s="18" customFormat="1" ht="13.5" customHeight="1">
      <c r="A27" s="54">
        <v>2005</v>
      </c>
      <c r="B27" s="9"/>
      <c r="C27" s="9"/>
      <c r="D27" s="9"/>
      <c r="E27" s="9"/>
      <c r="F27" s="9"/>
      <c r="G27" s="9"/>
      <c r="H27" s="9"/>
      <c r="I27" s="9">
        <v>88.2</v>
      </c>
      <c r="J27" s="9">
        <v>33.3</v>
      </c>
      <c r="K27" s="9">
        <v>87.1</v>
      </c>
      <c r="L27" s="9"/>
      <c r="M27" s="9">
        <v>41</v>
      </c>
      <c r="N27" s="9"/>
      <c r="O27" s="9"/>
      <c r="P27" s="33"/>
      <c r="Q27" s="52">
        <f t="shared" si="0"/>
        <v>249.6</v>
      </c>
      <c r="R27" s="49"/>
    </row>
    <row r="28" spans="1:18" s="18" customFormat="1" ht="13.5" customHeight="1">
      <c r="A28" s="54">
        <v>2006</v>
      </c>
      <c r="B28" s="9"/>
      <c r="C28" s="9"/>
      <c r="D28" s="9"/>
      <c r="E28" s="9"/>
      <c r="F28" s="9"/>
      <c r="G28" s="9"/>
      <c r="H28" s="9"/>
      <c r="I28" s="9">
        <v>71</v>
      </c>
      <c r="J28" s="9">
        <v>134.9</v>
      </c>
      <c r="K28" s="9">
        <v>185.9</v>
      </c>
      <c r="L28" s="9"/>
      <c r="M28" s="9">
        <v>26.9</v>
      </c>
      <c r="N28" s="9"/>
      <c r="O28" s="9"/>
      <c r="P28" s="33"/>
      <c r="Q28" s="52">
        <f t="shared" si="0"/>
        <v>418.7</v>
      </c>
      <c r="R28" s="49"/>
    </row>
    <row r="29" spans="1:18" s="18" customFormat="1" ht="13.5" customHeight="1">
      <c r="A29" s="54">
        <v>2007</v>
      </c>
      <c r="B29" s="9"/>
      <c r="C29" s="9"/>
      <c r="D29" s="9"/>
      <c r="E29" s="9"/>
      <c r="F29" s="9"/>
      <c r="G29" s="9"/>
      <c r="H29" s="9"/>
      <c r="I29" s="9">
        <v>199.7</v>
      </c>
      <c r="J29" s="9">
        <v>248.6</v>
      </c>
      <c r="K29" s="9">
        <v>293.8</v>
      </c>
      <c r="L29" s="9"/>
      <c r="M29" s="9">
        <v>256.4</v>
      </c>
      <c r="N29" s="9">
        <v>5.4</v>
      </c>
      <c r="O29" s="9"/>
      <c r="P29" s="33"/>
      <c r="Q29" s="52">
        <f t="shared" si="0"/>
        <v>1003.8999999999999</v>
      </c>
      <c r="R29" s="49"/>
    </row>
    <row r="30" spans="1:18" s="18" customFormat="1" ht="13.5" customHeight="1">
      <c r="A30" s="54">
        <v>2008</v>
      </c>
      <c r="B30" s="9"/>
      <c r="C30" s="9"/>
      <c r="D30" s="9"/>
      <c r="E30" s="9"/>
      <c r="F30" s="9"/>
      <c r="G30" s="9"/>
      <c r="H30" s="9"/>
      <c r="I30" s="9">
        <v>61.2</v>
      </c>
      <c r="J30" s="9">
        <v>204.3</v>
      </c>
      <c r="K30" s="9">
        <v>456.6</v>
      </c>
      <c r="L30" s="9">
        <v>229.5</v>
      </c>
      <c r="M30" s="9">
        <v>106</v>
      </c>
      <c r="N30" s="9">
        <v>2.4</v>
      </c>
      <c r="O30" s="9"/>
      <c r="P30" s="33"/>
      <c r="Q30" s="52">
        <f t="shared" si="0"/>
        <v>1060</v>
      </c>
      <c r="R30" s="49"/>
    </row>
    <row r="31" spans="1:18" s="18" customFormat="1" ht="13.5" customHeight="1">
      <c r="A31" s="54">
        <v>2009</v>
      </c>
      <c r="B31" s="9"/>
      <c r="C31" s="9"/>
      <c r="D31" s="9"/>
      <c r="E31" s="9"/>
      <c r="F31" s="9"/>
      <c r="G31" s="9"/>
      <c r="H31" s="9">
        <v>61.7</v>
      </c>
      <c r="I31" s="9">
        <v>126.4</v>
      </c>
      <c r="J31" s="9">
        <v>1061.4</v>
      </c>
      <c r="K31" s="9">
        <v>869.3</v>
      </c>
      <c r="L31" s="9">
        <v>387.2</v>
      </c>
      <c r="M31" s="9">
        <v>89.3</v>
      </c>
      <c r="N31" s="9">
        <v>15</v>
      </c>
      <c r="O31" s="9"/>
      <c r="P31" s="33"/>
      <c r="Q31" s="52">
        <f t="shared" si="0"/>
        <v>2610.3</v>
      </c>
      <c r="R31" s="49"/>
    </row>
    <row r="32" spans="1:18" s="18" customFormat="1" ht="13.5" customHeight="1">
      <c r="A32" s="54">
        <v>2010</v>
      </c>
      <c r="B32" s="9"/>
      <c r="C32" s="9"/>
      <c r="D32" s="9"/>
      <c r="E32" s="9"/>
      <c r="F32" s="9"/>
      <c r="G32" s="9"/>
      <c r="H32" s="9">
        <v>128.4</v>
      </c>
      <c r="I32" s="9">
        <v>445.8</v>
      </c>
      <c r="J32" s="9">
        <v>1260.4</v>
      </c>
      <c r="K32" s="9">
        <v>1991.4</v>
      </c>
      <c r="L32" s="9">
        <v>282.9</v>
      </c>
      <c r="M32" s="9">
        <v>175.4</v>
      </c>
      <c r="N32" s="9"/>
      <c r="O32" s="9"/>
      <c r="P32" s="33"/>
      <c r="Q32" s="52">
        <f t="shared" si="0"/>
        <v>4284.299999999999</v>
      </c>
      <c r="R32" s="49"/>
    </row>
    <row r="33" spans="1:18" s="18" customFormat="1" ht="13.5" customHeight="1">
      <c r="A33" s="54">
        <v>2011</v>
      </c>
      <c r="B33" s="9"/>
      <c r="C33" s="9"/>
      <c r="D33" s="9"/>
      <c r="E33" s="9"/>
      <c r="F33" s="9"/>
      <c r="G33" s="9"/>
      <c r="H33" s="9">
        <v>19.7</v>
      </c>
      <c r="I33" s="9">
        <v>456.3</v>
      </c>
      <c r="J33" s="9">
        <v>1037.7</v>
      </c>
      <c r="K33" s="9">
        <v>1734.9</v>
      </c>
      <c r="L33" s="9">
        <v>29.8</v>
      </c>
      <c r="M33" s="9">
        <v>64.4</v>
      </c>
      <c r="N33" s="9">
        <v>101.8</v>
      </c>
      <c r="O33" s="9"/>
      <c r="P33" s="33"/>
      <c r="Q33" s="52">
        <f t="shared" si="0"/>
        <v>3444.600000000001</v>
      </c>
      <c r="R33" s="49"/>
    </row>
    <row r="34" spans="1:18" s="18" customFormat="1" ht="13.5" customHeight="1">
      <c r="A34" s="54">
        <v>2012</v>
      </c>
      <c r="B34" s="9"/>
      <c r="C34" s="9"/>
      <c r="D34" s="9"/>
      <c r="E34" s="9"/>
      <c r="F34" s="9"/>
      <c r="G34" s="9"/>
      <c r="H34" s="9"/>
      <c r="I34" s="9">
        <v>182.4</v>
      </c>
      <c r="J34" s="9">
        <v>226.7</v>
      </c>
      <c r="K34" s="9">
        <v>169.1</v>
      </c>
      <c r="L34" s="9">
        <v>154.7</v>
      </c>
      <c r="M34" s="9">
        <v>51.1</v>
      </c>
      <c r="N34" s="9">
        <v>57.9</v>
      </c>
      <c r="O34" s="9"/>
      <c r="P34" s="33"/>
      <c r="Q34" s="52">
        <f t="shared" si="0"/>
        <v>841.9000000000001</v>
      </c>
      <c r="R34" s="49"/>
    </row>
    <row r="35" spans="1:18" s="18" customFormat="1" ht="13.5" customHeight="1">
      <c r="A35" s="54">
        <v>2013</v>
      </c>
      <c r="B35" s="9"/>
      <c r="C35" s="9"/>
      <c r="D35" s="9"/>
      <c r="E35" s="9"/>
      <c r="F35" s="9"/>
      <c r="G35" s="9"/>
      <c r="H35" s="9"/>
      <c r="I35" s="9">
        <v>139.9</v>
      </c>
      <c r="J35" s="9">
        <v>119.3</v>
      </c>
      <c r="K35" s="9">
        <v>61.9</v>
      </c>
      <c r="L35" s="9">
        <v>39.8</v>
      </c>
      <c r="M35" s="9">
        <v>21.3</v>
      </c>
      <c r="N35" s="9">
        <v>46.4</v>
      </c>
      <c r="O35" s="9"/>
      <c r="P35" s="33"/>
      <c r="Q35" s="52">
        <f t="shared" si="0"/>
        <v>428.59999999999997</v>
      </c>
      <c r="R35" s="49"/>
    </row>
    <row r="36" spans="1:18" s="18" customFormat="1" ht="13.5" customHeight="1">
      <c r="A36" s="54">
        <v>2014</v>
      </c>
      <c r="B36" s="9"/>
      <c r="C36" s="9"/>
      <c r="D36" s="9"/>
      <c r="E36" s="9"/>
      <c r="F36" s="9"/>
      <c r="G36" s="9"/>
      <c r="H36" s="9"/>
      <c r="I36" s="9"/>
      <c r="J36" s="9">
        <v>6.1</v>
      </c>
      <c r="K36" s="9">
        <v>8.9</v>
      </c>
      <c r="L36" s="9">
        <v>2.3</v>
      </c>
      <c r="M36" s="9"/>
      <c r="N36" s="9">
        <v>53.2</v>
      </c>
      <c r="O36" s="9"/>
      <c r="P36" s="33"/>
      <c r="Q36" s="52">
        <f t="shared" si="0"/>
        <v>70.5</v>
      </c>
      <c r="R36" s="49"/>
    </row>
    <row r="37" spans="1:18" s="18" customFormat="1" ht="13.5" customHeight="1">
      <c r="A37" s="54">
        <v>2015</v>
      </c>
      <c r="B37" s="9"/>
      <c r="C37" s="9"/>
      <c r="D37" s="9"/>
      <c r="E37" s="9"/>
      <c r="F37" s="9"/>
      <c r="G37" s="9"/>
      <c r="H37" s="9"/>
      <c r="I37" s="9"/>
      <c r="J37" s="9">
        <v>19.1</v>
      </c>
      <c r="K37" s="9"/>
      <c r="L37" s="9"/>
      <c r="M37" s="9"/>
      <c r="N37" s="9"/>
      <c r="O37" s="9"/>
      <c r="P37" s="33"/>
      <c r="Q37" s="52">
        <f t="shared" si="0"/>
        <v>19.1</v>
      </c>
      <c r="R37" s="49"/>
    </row>
    <row r="38" spans="1:18" s="18" customFormat="1" ht="13.5" customHeight="1">
      <c r="A38" s="54">
        <v>2016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3"/>
      <c r="Q38" s="52">
        <f t="shared" si="0"/>
        <v>0</v>
      </c>
      <c r="R38" s="49"/>
    </row>
    <row r="39" spans="1:18" s="18" customFormat="1" ht="13.5" customHeight="1" thickBot="1">
      <c r="A39" s="54">
        <v>2017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3"/>
      <c r="Q39" s="52">
        <f t="shared" si="0"/>
        <v>0</v>
      </c>
      <c r="R39" s="49"/>
    </row>
    <row r="40" spans="1:18" s="18" customFormat="1" ht="16.5" customHeight="1" thickBot="1">
      <c r="A40" s="57" t="s">
        <v>14</v>
      </c>
      <c r="B40" s="58">
        <f aca="true" t="shared" si="1" ref="B40:Q40">SUM(B5:B39)</f>
        <v>0</v>
      </c>
      <c r="C40" s="58">
        <f t="shared" si="1"/>
        <v>0</v>
      </c>
      <c r="D40" s="58">
        <f t="shared" si="1"/>
        <v>0</v>
      </c>
      <c r="E40" s="58">
        <f t="shared" si="1"/>
        <v>0</v>
      </c>
      <c r="F40" s="58">
        <f t="shared" si="1"/>
        <v>0</v>
      </c>
      <c r="G40" s="58">
        <f t="shared" si="1"/>
        <v>552.7</v>
      </c>
      <c r="H40" s="58">
        <f t="shared" si="1"/>
        <v>17627.700000000004</v>
      </c>
      <c r="I40" s="58">
        <f t="shared" si="1"/>
        <v>84657.4</v>
      </c>
      <c r="J40" s="58">
        <f t="shared" si="1"/>
        <v>200367.19999999995</v>
      </c>
      <c r="K40" s="58">
        <f t="shared" si="1"/>
        <v>90759.79999999999</v>
      </c>
      <c r="L40" s="58">
        <f t="shared" si="1"/>
        <v>1126.1999999999998</v>
      </c>
      <c r="M40" s="58">
        <f t="shared" si="1"/>
        <v>27074.900000000005</v>
      </c>
      <c r="N40" s="58">
        <f t="shared" si="1"/>
        <v>282.1</v>
      </c>
      <c r="O40" s="58">
        <f t="shared" si="1"/>
        <v>0</v>
      </c>
      <c r="P40" s="58">
        <f t="shared" si="1"/>
        <v>0</v>
      </c>
      <c r="Q40" s="60">
        <f t="shared" si="1"/>
        <v>422447.99999999994</v>
      </c>
      <c r="R40" s="49"/>
    </row>
    <row r="41" spans="1:2" ht="12.75">
      <c r="A41" s="5" t="s">
        <v>15</v>
      </c>
      <c r="B41" s="6" t="s">
        <v>21</v>
      </c>
    </row>
    <row r="42" spans="1:14" ht="12.75">
      <c r="A42" s="37"/>
      <c r="B42" s="37"/>
      <c r="C42" s="6"/>
      <c r="G42" s="96"/>
      <c r="H42" s="96"/>
      <c r="I42" s="96"/>
      <c r="J42" s="96"/>
      <c r="K42" s="96"/>
      <c r="L42" s="96"/>
      <c r="M42" s="96"/>
      <c r="N42" s="96"/>
    </row>
    <row r="43" spans="1:14" ht="12.75">
      <c r="A43" s="1"/>
      <c r="B43" s="1"/>
      <c r="C43" s="27"/>
      <c r="I43" s="95"/>
      <c r="J43" s="95"/>
      <c r="K43" s="95"/>
      <c r="L43" s="95"/>
      <c r="M43" s="95"/>
      <c r="N43" s="95"/>
    </row>
    <row r="45" spans="1:17" ht="15.75">
      <c r="A45" s="102" t="s">
        <v>27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ht="12.75">
      <c r="A46" s="103" t="s">
        <v>26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ht="13.5" thickBot="1"/>
    <row r="48" spans="1:18" s="90" customFormat="1" ht="16.5" customHeight="1" thickBot="1">
      <c r="A48" s="57" t="s">
        <v>0</v>
      </c>
      <c r="B48" s="85" t="s">
        <v>47</v>
      </c>
      <c r="C48" s="85" t="s">
        <v>1</v>
      </c>
      <c r="D48" s="85" t="s">
        <v>2</v>
      </c>
      <c r="E48" s="85" t="s">
        <v>3</v>
      </c>
      <c r="F48" s="85" t="s">
        <v>4</v>
      </c>
      <c r="G48" s="85" t="s">
        <v>5</v>
      </c>
      <c r="H48" s="85" t="s">
        <v>6</v>
      </c>
      <c r="I48" s="85" t="s">
        <v>7</v>
      </c>
      <c r="J48" s="85" t="s">
        <v>8</v>
      </c>
      <c r="K48" s="85" t="s">
        <v>9</v>
      </c>
      <c r="L48" s="85" t="s">
        <v>48</v>
      </c>
      <c r="M48" s="85" t="s">
        <v>10</v>
      </c>
      <c r="N48" s="85" t="s">
        <v>11</v>
      </c>
      <c r="O48" s="85" t="s">
        <v>12</v>
      </c>
      <c r="P48" s="87" t="s">
        <v>13</v>
      </c>
      <c r="Q48" s="88" t="s">
        <v>14</v>
      </c>
      <c r="R48" s="89"/>
    </row>
    <row r="49" spans="1:18" s="18" customFormat="1" ht="13.5" customHeight="1">
      <c r="A49" s="53">
        <v>1983</v>
      </c>
      <c r="B49" s="10"/>
      <c r="C49" s="10"/>
      <c r="D49" s="10"/>
      <c r="E49" s="10"/>
      <c r="F49" s="10"/>
      <c r="G49" s="10"/>
      <c r="H49" s="10"/>
      <c r="I49" s="10">
        <v>19342.2</v>
      </c>
      <c r="J49" s="10">
        <v>71033.1</v>
      </c>
      <c r="K49" s="10">
        <v>11341.7</v>
      </c>
      <c r="L49" s="10"/>
      <c r="M49" s="10">
        <v>1770.3</v>
      </c>
      <c r="N49" s="10"/>
      <c r="O49" s="10"/>
      <c r="P49" s="32"/>
      <c r="Q49" s="51">
        <f>SUM(B49:P49)</f>
        <v>103487.3</v>
      </c>
      <c r="R49" s="49"/>
    </row>
    <row r="50" spans="1:18" s="18" customFormat="1" ht="13.5" customHeight="1">
      <c r="A50" s="54">
        <v>1984</v>
      </c>
      <c r="B50" s="9"/>
      <c r="C50" s="9"/>
      <c r="D50" s="9"/>
      <c r="E50" s="9"/>
      <c r="F50" s="9"/>
      <c r="G50" s="9"/>
      <c r="H50" s="9"/>
      <c r="I50" s="9">
        <v>29577.3</v>
      </c>
      <c r="J50" s="9">
        <v>448134.7</v>
      </c>
      <c r="K50" s="9">
        <v>53090.3</v>
      </c>
      <c r="L50" s="9"/>
      <c r="M50" s="9">
        <v>155.8</v>
      </c>
      <c r="N50" s="9"/>
      <c r="O50" s="9"/>
      <c r="P50" s="33"/>
      <c r="Q50" s="52">
        <f aca="true" t="shared" si="2" ref="Q50:Q83">SUM(B50:P50)</f>
        <v>530958.1000000001</v>
      </c>
      <c r="R50" s="49"/>
    </row>
    <row r="51" spans="1:18" s="18" customFormat="1" ht="13.5" customHeight="1">
      <c r="A51" s="54">
        <v>1985</v>
      </c>
      <c r="B51" s="9"/>
      <c r="C51" s="9"/>
      <c r="D51" s="9"/>
      <c r="E51" s="9"/>
      <c r="F51" s="9"/>
      <c r="G51" s="9"/>
      <c r="H51" s="9">
        <v>24960.2</v>
      </c>
      <c r="I51" s="9">
        <v>155507.4</v>
      </c>
      <c r="J51" s="9">
        <v>490473.7</v>
      </c>
      <c r="K51" s="9">
        <v>90371</v>
      </c>
      <c r="L51" s="9"/>
      <c r="M51" s="9">
        <v>56681.7</v>
      </c>
      <c r="N51" s="9"/>
      <c r="O51" s="9"/>
      <c r="P51" s="33"/>
      <c r="Q51" s="52">
        <f t="shared" si="2"/>
        <v>817994</v>
      </c>
      <c r="R51" s="49"/>
    </row>
    <row r="52" spans="1:18" s="18" customFormat="1" ht="13.5" customHeight="1">
      <c r="A52" s="54">
        <v>1986</v>
      </c>
      <c r="B52" s="9"/>
      <c r="C52" s="9"/>
      <c r="D52" s="9"/>
      <c r="E52" s="9"/>
      <c r="F52" s="9"/>
      <c r="G52" s="9">
        <v>3040.8</v>
      </c>
      <c r="H52" s="9">
        <v>43292</v>
      </c>
      <c r="I52" s="9">
        <v>172234.1</v>
      </c>
      <c r="J52" s="9">
        <v>587791</v>
      </c>
      <c r="K52" s="9">
        <v>200726.4</v>
      </c>
      <c r="L52" s="9"/>
      <c r="M52" s="9">
        <v>71859.8</v>
      </c>
      <c r="N52" s="9"/>
      <c r="O52" s="9"/>
      <c r="P52" s="33"/>
      <c r="Q52" s="52">
        <f t="shared" si="2"/>
        <v>1078944.1</v>
      </c>
      <c r="R52" s="49"/>
    </row>
    <row r="53" spans="1:18" s="18" customFormat="1" ht="13.5" customHeight="1">
      <c r="A53" s="54">
        <v>1987</v>
      </c>
      <c r="B53" s="9"/>
      <c r="C53" s="9"/>
      <c r="D53" s="9"/>
      <c r="E53" s="9"/>
      <c r="F53" s="9"/>
      <c r="G53" s="9"/>
      <c r="H53" s="9">
        <v>81503.3</v>
      </c>
      <c r="I53" s="9">
        <v>71539.8</v>
      </c>
      <c r="J53" s="9">
        <v>412665.9</v>
      </c>
      <c r="K53" s="9">
        <v>224147.4</v>
      </c>
      <c r="L53" s="9"/>
      <c r="M53" s="9">
        <v>102261.7</v>
      </c>
      <c r="N53" s="9"/>
      <c r="O53" s="9"/>
      <c r="P53" s="33"/>
      <c r="Q53" s="52">
        <f t="shared" si="2"/>
        <v>892118.1</v>
      </c>
      <c r="R53" s="49"/>
    </row>
    <row r="54" spans="1:18" s="18" customFormat="1" ht="13.5" customHeight="1">
      <c r="A54" s="54">
        <v>1988</v>
      </c>
      <c r="B54" s="9"/>
      <c r="C54" s="9"/>
      <c r="D54" s="9"/>
      <c r="E54" s="9"/>
      <c r="F54" s="9"/>
      <c r="G54" s="9"/>
      <c r="H54" s="9">
        <v>13204.8</v>
      </c>
      <c r="I54" s="9">
        <v>140042.9</v>
      </c>
      <c r="J54" s="9">
        <v>736573</v>
      </c>
      <c r="K54" s="9">
        <v>187023.6</v>
      </c>
      <c r="L54" s="9"/>
      <c r="M54" s="9">
        <v>48223</v>
      </c>
      <c r="N54" s="9"/>
      <c r="O54" s="9"/>
      <c r="P54" s="33"/>
      <c r="Q54" s="52">
        <f t="shared" si="2"/>
        <v>1125067.3</v>
      </c>
      <c r="R54" s="49"/>
    </row>
    <row r="55" spans="1:18" s="18" customFormat="1" ht="13.5" customHeight="1">
      <c r="A55" s="54">
        <v>1989</v>
      </c>
      <c r="B55" s="9"/>
      <c r="C55" s="9"/>
      <c r="D55" s="9"/>
      <c r="E55" s="9"/>
      <c r="F55" s="9"/>
      <c r="G55" s="9">
        <v>1904.6</v>
      </c>
      <c r="H55" s="9">
        <v>26993.7</v>
      </c>
      <c r="I55" s="9">
        <v>191298.6</v>
      </c>
      <c r="J55" s="9">
        <v>554600.9</v>
      </c>
      <c r="K55" s="9">
        <v>379039.4</v>
      </c>
      <c r="L55" s="9"/>
      <c r="M55" s="9">
        <v>39540.7</v>
      </c>
      <c r="N55" s="9"/>
      <c r="O55" s="9"/>
      <c r="P55" s="33"/>
      <c r="Q55" s="52">
        <f t="shared" si="2"/>
        <v>1193377.9000000001</v>
      </c>
      <c r="R55" s="49"/>
    </row>
    <row r="56" spans="1:18" s="18" customFormat="1" ht="13.5" customHeight="1">
      <c r="A56" s="54">
        <v>1990</v>
      </c>
      <c r="B56" s="9"/>
      <c r="C56" s="9"/>
      <c r="D56" s="9"/>
      <c r="E56" s="9"/>
      <c r="F56" s="9"/>
      <c r="G56" s="9"/>
      <c r="H56" s="9">
        <v>41296.9</v>
      </c>
      <c r="I56" s="9">
        <v>210352.5</v>
      </c>
      <c r="J56" s="9">
        <v>298129</v>
      </c>
      <c r="K56" s="9">
        <v>105909.7</v>
      </c>
      <c r="L56" s="9"/>
      <c r="M56" s="9">
        <v>68169.8</v>
      </c>
      <c r="N56" s="9"/>
      <c r="O56" s="9"/>
      <c r="P56" s="33"/>
      <c r="Q56" s="52">
        <f t="shared" si="2"/>
        <v>723857.9</v>
      </c>
      <c r="R56" s="49"/>
    </row>
    <row r="57" spans="1:18" s="18" customFormat="1" ht="13.5" customHeight="1">
      <c r="A57" s="54">
        <v>1991</v>
      </c>
      <c r="B57" s="9"/>
      <c r="C57" s="9"/>
      <c r="D57" s="9"/>
      <c r="E57" s="9"/>
      <c r="F57" s="9"/>
      <c r="G57" s="9"/>
      <c r="H57" s="9">
        <v>42088.7</v>
      </c>
      <c r="I57" s="9">
        <v>281610.5</v>
      </c>
      <c r="J57" s="9">
        <v>452440.3</v>
      </c>
      <c r="K57" s="9">
        <v>235722.3</v>
      </c>
      <c r="L57" s="9"/>
      <c r="M57" s="9">
        <v>67098.1</v>
      </c>
      <c r="N57" s="9"/>
      <c r="O57" s="9"/>
      <c r="P57" s="33"/>
      <c r="Q57" s="52">
        <f t="shared" si="2"/>
        <v>1078959.9000000001</v>
      </c>
      <c r="R57" s="49"/>
    </row>
    <row r="58" spans="1:18" s="18" customFormat="1" ht="13.5" customHeight="1">
      <c r="A58" s="54">
        <v>1992</v>
      </c>
      <c r="B58" s="9"/>
      <c r="C58" s="9"/>
      <c r="D58" s="9"/>
      <c r="E58" s="9"/>
      <c r="F58" s="9"/>
      <c r="G58" s="9">
        <v>2080.2</v>
      </c>
      <c r="H58" s="9">
        <v>43556.5</v>
      </c>
      <c r="I58" s="9">
        <v>179055.1</v>
      </c>
      <c r="J58" s="9">
        <v>409241.2</v>
      </c>
      <c r="K58" s="9">
        <v>139092.9</v>
      </c>
      <c r="L58" s="9"/>
      <c r="M58" s="9">
        <v>16977</v>
      </c>
      <c r="N58" s="9"/>
      <c r="O58" s="9"/>
      <c r="P58" s="33"/>
      <c r="Q58" s="52">
        <f t="shared" si="2"/>
        <v>790002.9</v>
      </c>
      <c r="R58" s="49"/>
    </row>
    <row r="59" spans="1:18" s="18" customFormat="1" ht="13.5" customHeight="1">
      <c r="A59" s="54">
        <v>1993</v>
      </c>
      <c r="B59" s="9"/>
      <c r="C59" s="9"/>
      <c r="D59" s="9"/>
      <c r="E59" s="9"/>
      <c r="F59" s="9"/>
      <c r="G59" s="9">
        <v>2782.3</v>
      </c>
      <c r="H59" s="9">
        <v>45980</v>
      </c>
      <c r="I59" s="9">
        <v>286184.8</v>
      </c>
      <c r="J59" s="9">
        <v>383126.1</v>
      </c>
      <c r="K59" s="9">
        <v>149097.5</v>
      </c>
      <c r="L59" s="9"/>
      <c r="M59" s="9">
        <v>7483.8</v>
      </c>
      <c r="N59" s="9"/>
      <c r="O59" s="9"/>
      <c r="P59" s="33"/>
      <c r="Q59" s="52">
        <f t="shared" si="2"/>
        <v>874654.5</v>
      </c>
      <c r="R59" s="49"/>
    </row>
    <row r="60" spans="1:18" s="18" customFormat="1" ht="13.5" customHeight="1">
      <c r="A60" s="54">
        <v>1994</v>
      </c>
      <c r="B60" s="9"/>
      <c r="C60" s="9"/>
      <c r="D60" s="9"/>
      <c r="E60" s="9"/>
      <c r="F60" s="9"/>
      <c r="G60" s="9">
        <v>4856.8</v>
      </c>
      <c r="H60" s="9">
        <v>81862.1</v>
      </c>
      <c r="I60" s="9">
        <v>199070.8</v>
      </c>
      <c r="J60" s="9">
        <v>167017.9</v>
      </c>
      <c r="K60" s="9">
        <v>118268.1</v>
      </c>
      <c r="L60" s="9"/>
      <c r="M60" s="9">
        <v>4859</v>
      </c>
      <c r="N60" s="9"/>
      <c r="O60" s="9"/>
      <c r="P60" s="33"/>
      <c r="Q60" s="52">
        <f t="shared" si="2"/>
        <v>575934.7</v>
      </c>
      <c r="R60" s="49"/>
    </row>
    <row r="61" spans="1:18" s="18" customFormat="1" ht="13.5" customHeight="1">
      <c r="A61" s="54">
        <v>1995</v>
      </c>
      <c r="B61" s="9"/>
      <c r="C61" s="9"/>
      <c r="D61" s="9"/>
      <c r="E61" s="9"/>
      <c r="F61" s="9"/>
      <c r="G61" s="9">
        <v>583.4</v>
      </c>
      <c r="H61" s="9">
        <v>32486.4</v>
      </c>
      <c r="I61" s="9">
        <v>154290.2</v>
      </c>
      <c r="J61" s="9">
        <v>149764.1</v>
      </c>
      <c r="K61" s="9">
        <v>216694.3</v>
      </c>
      <c r="L61" s="9"/>
      <c r="M61" s="9">
        <v>27959.6</v>
      </c>
      <c r="N61" s="9"/>
      <c r="O61" s="9"/>
      <c r="P61" s="33"/>
      <c r="Q61" s="52">
        <f t="shared" si="2"/>
        <v>581777.9999999999</v>
      </c>
      <c r="R61" s="49"/>
    </row>
    <row r="62" spans="1:18" s="18" customFormat="1" ht="13.5" customHeight="1">
      <c r="A62" s="54">
        <v>1996</v>
      </c>
      <c r="B62" s="9"/>
      <c r="C62" s="9"/>
      <c r="D62" s="9"/>
      <c r="E62" s="9"/>
      <c r="F62" s="9"/>
      <c r="G62" s="9">
        <v>3372.7</v>
      </c>
      <c r="H62" s="9">
        <v>44121.3</v>
      </c>
      <c r="I62" s="9">
        <v>396545.6</v>
      </c>
      <c r="J62" s="9">
        <v>403725.8</v>
      </c>
      <c r="K62" s="9">
        <v>387290.1</v>
      </c>
      <c r="L62" s="9"/>
      <c r="M62" s="9">
        <v>45968.6</v>
      </c>
      <c r="N62" s="9"/>
      <c r="O62" s="9"/>
      <c r="P62" s="33"/>
      <c r="Q62" s="52">
        <f t="shared" si="2"/>
        <v>1281024.1</v>
      </c>
      <c r="R62" s="49"/>
    </row>
    <row r="63" spans="1:18" s="18" customFormat="1" ht="13.5" customHeight="1">
      <c r="A63" s="54">
        <v>1997</v>
      </c>
      <c r="B63" s="9"/>
      <c r="C63" s="9"/>
      <c r="D63" s="9"/>
      <c r="E63" s="9"/>
      <c r="F63" s="9"/>
      <c r="G63" s="9"/>
      <c r="H63" s="9">
        <v>17952.2</v>
      </c>
      <c r="I63" s="9">
        <v>283056.4</v>
      </c>
      <c r="J63" s="9">
        <v>120394.6</v>
      </c>
      <c r="K63" s="9">
        <v>261754.6</v>
      </c>
      <c r="L63" s="9"/>
      <c r="M63" s="9">
        <v>237465.8</v>
      </c>
      <c r="N63" s="9"/>
      <c r="O63" s="9"/>
      <c r="P63" s="33"/>
      <c r="Q63" s="52">
        <f t="shared" si="2"/>
        <v>920623.6000000001</v>
      </c>
      <c r="R63" s="49"/>
    </row>
    <row r="64" spans="1:18" s="18" customFormat="1" ht="13.5" customHeight="1">
      <c r="A64" s="54">
        <v>1998</v>
      </c>
      <c r="B64" s="9"/>
      <c r="C64" s="9"/>
      <c r="D64" s="9"/>
      <c r="E64" s="9"/>
      <c r="F64" s="9"/>
      <c r="G64" s="9"/>
      <c r="H64" s="9"/>
      <c r="I64" s="9">
        <v>2469.4</v>
      </c>
      <c r="J64" s="9"/>
      <c r="K64" s="9"/>
      <c r="L64" s="9"/>
      <c r="M64" s="9">
        <v>67985</v>
      </c>
      <c r="N64" s="9"/>
      <c r="O64" s="9"/>
      <c r="P64" s="33"/>
      <c r="Q64" s="52">
        <f t="shared" si="2"/>
        <v>70454.4</v>
      </c>
      <c r="R64" s="49"/>
    </row>
    <row r="65" spans="1:18" s="18" customFormat="1" ht="13.5" customHeight="1">
      <c r="A65" s="54">
        <v>1999</v>
      </c>
      <c r="B65" s="9"/>
      <c r="C65" s="9"/>
      <c r="D65" s="9"/>
      <c r="E65" s="9"/>
      <c r="F65" s="9"/>
      <c r="G65" s="9"/>
      <c r="H65" s="9">
        <v>11076.7</v>
      </c>
      <c r="I65" s="9"/>
      <c r="J65" s="9">
        <v>16419.3</v>
      </c>
      <c r="K65" s="9"/>
      <c r="L65" s="9"/>
      <c r="M65" s="9"/>
      <c r="N65" s="9"/>
      <c r="O65" s="9"/>
      <c r="P65" s="33"/>
      <c r="Q65" s="52">
        <f t="shared" si="2"/>
        <v>27496</v>
      </c>
      <c r="R65" s="49"/>
    </row>
    <row r="66" spans="1:18" s="18" customFormat="1" ht="13.5" customHeight="1">
      <c r="A66" s="54">
        <v>2000</v>
      </c>
      <c r="B66" s="9"/>
      <c r="C66" s="9"/>
      <c r="D66" s="9"/>
      <c r="E66" s="9"/>
      <c r="F66" s="9"/>
      <c r="G66" s="9"/>
      <c r="H66" s="9">
        <v>10043.4</v>
      </c>
      <c r="I66" s="9"/>
      <c r="J66" s="9"/>
      <c r="K66" s="9"/>
      <c r="L66" s="9"/>
      <c r="M66" s="9"/>
      <c r="N66" s="9"/>
      <c r="O66" s="9"/>
      <c r="P66" s="33"/>
      <c r="Q66" s="52">
        <f t="shared" si="2"/>
        <v>10043.4</v>
      </c>
      <c r="R66" s="49"/>
    </row>
    <row r="67" spans="1:18" s="18" customFormat="1" ht="13.5" customHeight="1">
      <c r="A67" s="54">
        <v>2001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33"/>
      <c r="Q67" s="52">
        <f t="shared" si="2"/>
        <v>0</v>
      </c>
      <c r="R67" s="49"/>
    </row>
    <row r="68" spans="1:18" s="18" customFormat="1" ht="13.5" customHeight="1">
      <c r="A68" s="55">
        <v>2002</v>
      </c>
      <c r="B68" s="16"/>
      <c r="C68" s="16"/>
      <c r="D68" s="16"/>
      <c r="E68" s="16"/>
      <c r="F68" s="16"/>
      <c r="G68" s="16"/>
      <c r="H68" s="16"/>
      <c r="I68" s="16"/>
      <c r="J68" s="16">
        <v>1006.8</v>
      </c>
      <c r="K68" s="16">
        <v>3095.9</v>
      </c>
      <c r="L68" s="16"/>
      <c r="M68" s="16"/>
      <c r="N68" s="16"/>
      <c r="O68" s="16"/>
      <c r="P68" s="34"/>
      <c r="Q68" s="52">
        <f t="shared" si="2"/>
        <v>4102.7</v>
      </c>
      <c r="R68" s="49"/>
    </row>
    <row r="69" spans="1:18" s="18" customFormat="1" ht="13.5" customHeight="1">
      <c r="A69" s="54">
        <v>2003</v>
      </c>
      <c r="B69" s="9"/>
      <c r="C69" s="9"/>
      <c r="D69" s="9"/>
      <c r="E69" s="9"/>
      <c r="F69" s="9"/>
      <c r="G69" s="9"/>
      <c r="H69" s="9"/>
      <c r="I69" s="9">
        <v>5970.6</v>
      </c>
      <c r="J69" s="9">
        <v>7207.7</v>
      </c>
      <c r="K69" s="9">
        <v>12641.5</v>
      </c>
      <c r="L69" s="9"/>
      <c r="M69" s="9">
        <v>1680.8</v>
      </c>
      <c r="N69" s="9"/>
      <c r="O69" s="9"/>
      <c r="P69" s="33"/>
      <c r="Q69" s="52">
        <f t="shared" si="2"/>
        <v>27500.6</v>
      </c>
      <c r="R69" s="49"/>
    </row>
    <row r="70" spans="1:18" s="18" customFormat="1" ht="13.5" customHeight="1">
      <c r="A70" s="54">
        <v>2004</v>
      </c>
      <c r="B70" s="9"/>
      <c r="C70" s="9"/>
      <c r="D70" s="9"/>
      <c r="E70" s="9"/>
      <c r="F70" s="9"/>
      <c r="G70" s="9"/>
      <c r="H70" s="9"/>
      <c r="I70" s="9">
        <v>1361.9</v>
      </c>
      <c r="J70" s="9">
        <v>12317.7</v>
      </c>
      <c r="K70" s="9">
        <v>1598.9</v>
      </c>
      <c r="L70" s="9"/>
      <c r="M70" s="9">
        <v>8922.5</v>
      </c>
      <c r="N70" s="9"/>
      <c r="O70" s="9"/>
      <c r="P70" s="33"/>
      <c r="Q70" s="52">
        <f t="shared" si="2"/>
        <v>24201</v>
      </c>
      <c r="R70" s="49"/>
    </row>
    <row r="71" spans="1:18" s="18" customFormat="1" ht="13.5" customHeight="1">
      <c r="A71" s="54">
        <v>2005</v>
      </c>
      <c r="B71" s="9"/>
      <c r="C71" s="9"/>
      <c r="D71" s="9"/>
      <c r="E71" s="9"/>
      <c r="F71" s="9"/>
      <c r="G71" s="9"/>
      <c r="H71" s="9"/>
      <c r="I71" s="9">
        <v>7931.5</v>
      </c>
      <c r="J71" s="9">
        <v>3185.4</v>
      </c>
      <c r="K71" s="9">
        <v>8425.1</v>
      </c>
      <c r="L71" s="9"/>
      <c r="M71" s="9">
        <v>4031</v>
      </c>
      <c r="N71" s="9"/>
      <c r="O71" s="9"/>
      <c r="P71" s="33"/>
      <c r="Q71" s="52">
        <f t="shared" si="2"/>
        <v>23573</v>
      </c>
      <c r="R71" s="49"/>
    </row>
    <row r="72" spans="1:18" s="18" customFormat="1" ht="13.5" customHeight="1">
      <c r="A72" s="54">
        <v>2006</v>
      </c>
      <c r="B72" s="9"/>
      <c r="C72" s="9"/>
      <c r="D72" s="9"/>
      <c r="E72" s="9"/>
      <c r="F72" s="9"/>
      <c r="G72" s="9"/>
      <c r="H72" s="9"/>
      <c r="I72" s="9">
        <v>7085.6</v>
      </c>
      <c r="J72" s="9">
        <v>13203.4</v>
      </c>
      <c r="K72" s="9">
        <v>18488.3</v>
      </c>
      <c r="L72" s="9"/>
      <c r="M72" s="9">
        <v>2073.6</v>
      </c>
      <c r="N72" s="9"/>
      <c r="O72" s="9"/>
      <c r="P72" s="33"/>
      <c r="Q72" s="52">
        <f t="shared" si="2"/>
        <v>40850.9</v>
      </c>
      <c r="R72" s="49"/>
    </row>
    <row r="73" spans="1:18" s="18" customFormat="1" ht="13.5" customHeight="1">
      <c r="A73" s="54">
        <v>2007</v>
      </c>
      <c r="B73" s="9"/>
      <c r="C73" s="9"/>
      <c r="D73" s="9"/>
      <c r="E73" s="9"/>
      <c r="F73" s="9"/>
      <c r="G73" s="9"/>
      <c r="H73" s="9"/>
      <c r="I73" s="9">
        <v>17065.4</v>
      </c>
      <c r="J73" s="9">
        <v>25124.2</v>
      </c>
      <c r="K73" s="9">
        <v>29664.6</v>
      </c>
      <c r="L73" s="9"/>
      <c r="M73" s="9">
        <v>20749.3</v>
      </c>
      <c r="N73" s="9">
        <v>505.6</v>
      </c>
      <c r="O73" s="9"/>
      <c r="P73" s="33"/>
      <c r="Q73" s="52">
        <f t="shared" si="2"/>
        <v>93109.10000000002</v>
      </c>
      <c r="R73" s="49"/>
    </row>
    <row r="74" spans="1:18" s="18" customFormat="1" ht="13.5" customHeight="1">
      <c r="A74" s="54">
        <v>2008</v>
      </c>
      <c r="B74" s="9"/>
      <c r="C74" s="9"/>
      <c r="D74" s="9"/>
      <c r="E74" s="9"/>
      <c r="F74" s="9"/>
      <c r="G74" s="9"/>
      <c r="H74" s="9"/>
      <c r="I74" s="9">
        <v>5585.2</v>
      </c>
      <c r="J74" s="9">
        <v>19502.3</v>
      </c>
      <c r="K74" s="9">
        <v>52505.5</v>
      </c>
      <c r="L74" s="9">
        <v>20511.5</v>
      </c>
      <c r="M74" s="9">
        <v>8406.3</v>
      </c>
      <c r="N74" s="9">
        <v>231.8</v>
      </c>
      <c r="O74" s="9"/>
      <c r="P74" s="33"/>
      <c r="Q74" s="52">
        <f t="shared" si="2"/>
        <v>106742.6</v>
      </c>
      <c r="R74" s="49"/>
    </row>
    <row r="75" spans="1:18" s="18" customFormat="1" ht="13.5" customHeight="1">
      <c r="A75" s="54">
        <v>2009</v>
      </c>
      <c r="B75" s="9"/>
      <c r="C75" s="9"/>
      <c r="D75" s="9"/>
      <c r="E75" s="9"/>
      <c r="F75" s="9"/>
      <c r="G75" s="9"/>
      <c r="H75" s="9">
        <v>12301.6</v>
      </c>
      <c r="I75" s="9">
        <v>17238.2</v>
      </c>
      <c r="J75" s="9">
        <v>163315.2</v>
      </c>
      <c r="K75" s="9">
        <v>137220.2</v>
      </c>
      <c r="L75" s="9">
        <v>53512.2</v>
      </c>
      <c r="M75" s="9">
        <v>9854.7</v>
      </c>
      <c r="N75" s="9">
        <v>1381.2</v>
      </c>
      <c r="O75" s="9"/>
      <c r="P75" s="33"/>
      <c r="Q75" s="52">
        <f t="shared" si="2"/>
        <v>394823.30000000005</v>
      </c>
      <c r="R75" s="49"/>
    </row>
    <row r="76" spans="1:18" s="18" customFormat="1" ht="13.5" customHeight="1">
      <c r="A76" s="54">
        <v>2010</v>
      </c>
      <c r="B76" s="9"/>
      <c r="C76" s="9"/>
      <c r="D76" s="9"/>
      <c r="E76" s="9"/>
      <c r="F76" s="9"/>
      <c r="G76" s="9"/>
      <c r="H76" s="9">
        <v>26427.6</v>
      </c>
      <c r="I76" s="9">
        <v>85192.6</v>
      </c>
      <c r="J76" s="9">
        <v>235642.3</v>
      </c>
      <c r="K76" s="9">
        <v>382220.3</v>
      </c>
      <c r="L76" s="9">
        <v>46963.4</v>
      </c>
      <c r="M76" s="9">
        <v>27973.8</v>
      </c>
      <c r="N76" s="9"/>
      <c r="O76" s="9"/>
      <c r="P76" s="33"/>
      <c r="Q76" s="52">
        <f t="shared" si="2"/>
        <v>804420.0000000001</v>
      </c>
      <c r="R76" s="49"/>
    </row>
    <row r="77" spans="1:18" s="18" customFormat="1" ht="13.5" customHeight="1">
      <c r="A77" s="54">
        <v>2011</v>
      </c>
      <c r="B77" s="9"/>
      <c r="C77" s="9"/>
      <c r="D77" s="9"/>
      <c r="E77" s="9"/>
      <c r="F77" s="9"/>
      <c r="G77" s="9"/>
      <c r="H77" s="9">
        <v>2726.4</v>
      </c>
      <c r="I77" s="9">
        <v>91145.6</v>
      </c>
      <c r="J77" s="9">
        <v>204049.9</v>
      </c>
      <c r="K77" s="9">
        <v>367636.2</v>
      </c>
      <c r="L77" s="9">
        <v>4245.4</v>
      </c>
      <c r="M77" s="9">
        <v>8636.3</v>
      </c>
      <c r="N77" s="9">
        <v>14532.3</v>
      </c>
      <c r="O77" s="9"/>
      <c r="P77" s="33"/>
      <c r="Q77" s="52">
        <f t="shared" si="2"/>
        <v>692972.1000000002</v>
      </c>
      <c r="R77" s="49"/>
    </row>
    <row r="78" spans="1:18" s="18" customFormat="1" ht="13.5" customHeight="1">
      <c r="A78" s="54">
        <v>2012</v>
      </c>
      <c r="B78" s="9"/>
      <c r="C78" s="9"/>
      <c r="D78" s="9"/>
      <c r="E78" s="9"/>
      <c r="F78" s="9"/>
      <c r="G78" s="9"/>
      <c r="H78" s="9"/>
      <c r="I78" s="9">
        <v>31752.6</v>
      </c>
      <c r="J78" s="9">
        <v>39170.6</v>
      </c>
      <c r="K78" s="9">
        <v>24794.2</v>
      </c>
      <c r="L78" s="9">
        <v>25892</v>
      </c>
      <c r="M78" s="9">
        <v>7808.2</v>
      </c>
      <c r="N78" s="9">
        <v>6599.8</v>
      </c>
      <c r="O78" s="9"/>
      <c r="P78" s="33"/>
      <c r="Q78" s="52">
        <f t="shared" si="2"/>
        <v>136017.4</v>
      </c>
      <c r="R78" s="49"/>
    </row>
    <row r="79" spans="1:18" s="18" customFormat="1" ht="13.5" customHeight="1">
      <c r="A79" s="54">
        <v>2013</v>
      </c>
      <c r="B79" s="9"/>
      <c r="C79" s="9"/>
      <c r="D79" s="9"/>
      <c r="E79" s="9"/>
      <c r="F79" s="9"/>
      <c r="G79" s="9"/>
      <c r="H79" s="9"/>
      <c r="I79" s="9">
        <v>26320.5</v>
      </c>
      <c r="J79" s="9">
        <v>21891.5</v>
      </c>
      <c r="K79" s="9">
        <v>11250.6</v>
      </c>
      <c r="L79" s="9">
        <v>3986.3</v>
      </c>
      <c r="M79" s="9">
        <v>2193.1</v>
      </c>
      <c r="N79" s="9">
        <v>5128.6</v>
      </c>
      <c r="O79" s="9"/>
      <c r="P79" s="33"/>
      <c r="Q79" s="52">
        <f t="shared" si="2"/>
        <v>70770.6</v>
      </c>
      <c r="R79" s="49"/>
    </row>
    <row r="80" spans="1:18" s="18" customFormat="1" ht="13.5" customHeight="1">
      <c r="A80" s="54">
        <v>2014</v>
      </c>
      <c r="B80" s="9"/>
      <c r="C80" s="9"/>
      <c r="D80" s="9"/>
      <c r="E80" s="9"/>
      <c r="F80" s="9"/>
      <c r="G80" s="9"/>
      <c r="H80" s="9"/>
      <c r="I80" s="9">
        <v>942.8</v>
      </c>
      <c r="J80" s="9">
        <v>1046.6</v>
      </c>
      <c r="K80" s="9">
        <v>1830.4</v>
      </c>
      <c r="L80" s="9">
        <v>188.8</v>
      </c>
      <c r="M80" s="9"/>
      <c r="N80" s="9">
        <v>4367.4</v>
      </c>
      <c r="O80" s="9"/>
      <c r="P80" s="33"/>
      <c r="Q80" s="52">
        <f t="shared" si="2"/>
        <v>8376</v>
      </c>
      <c r="R80" s="49"/>
    </row>
    <row r="81" spans="1:18" s="18" customFormat="1" ht="13.5" customHeight="1">
      <c r="A81" s="54">
        <v>2015</v>
      </c>
      <c r="B81" s="9"/>
      <c r="C81" s="9"/>
      <c r="D81" s="9"/>
      <c r="E81" s="9"/>
      <c r="F81" s="9"/>
      <c r="G81" s="9"/>
      <c r="H81" s="9"/>
      <c r="I81" s="9">
        <v>638.1</v>
      </c>
      <c r="J81" s="9">
        <v>2683.7</v>
      </c>
      <c r="K81" s="9"/>
      <c r="L81" s="9"/>
      <c r="M81" s="9"/>
      <c r="N81" s="9"/>
      <c r="O81" s="9"/>
      <c r="P81" s="33"/>
      <c r="Q81" s="52">
        <f t="shared" si="2"/>
        <v>3321.7999999999997</v>
      </c>
      <c r="R81" s="49"/>
    </row>
    <row r="82" spans="1:18" s="18" customFormat="1" ht="13.5" customHeight="1">
      <c r="A82" s="54">
        <v>2016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33"/>
      <c r="Q82" s="52">
        <f t="shared" si="2"/>
        <v>0</v>
      </c>
      <c r="R82" s="49"/>
    </row>
    <row r="83" spans="1:18" s="18" customFormat="1" ht="13.5" customHeight="1" thickBot="1">
      <c r="A83" s="54">
        <v>2017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33"/>
      <c r="Q83" s="52">
        <f t="shared" si="2"/>
        <v>0</v>
      </c>
      <c r="R83" s="49"/>
    </row>
    <row r="84" spans="1:18" s="18" customFormat="1" ht="16.5" customHeight="1" thickBot="1">
      <c r="A84" s="57" t="s">
        <v>14</v>
      </c>
      <c r="B84" s="58">
        <f aca="true" t="shared" si="3" ref="B84:Q84">SUM(B49:B83)</f>
        <v>0</v>
      </c>
      <c r="C84" s="58">
        <f t="shared" si="3"/>
        <v>0</v>
      </c>
      <c r="D84" s="58">
        <f t="shared" si="3"/>
        <v>0</v>
      </c>
      <c r="E84" s="58">
        <f t="shared" si="3"/>
        <v>0</v>
      </c>
      <c r="F84" s="58">
        <f t="shared" si="3"/>
        <v>0</v>
      </c>
      <c r="G84" s="58">
        <f t="shared" si="3"/>
        <v>18620.8</v>
      </c>
      <c r="H84" s="58">
        <f t="shared" si="3"/>
        <v>601873.7999999999</v>
      </c>
      <c r="I84" s="58">
        <f t="shared" si="3"/>
        <v>3070408.2</v>
      </c>
      <c r="J84" s="58">
        <f t="shared" si="3"/>
        <v>6450877.899999999</v>
      </c>
      <c r="K84" s="58">
        <f t="shared" si="3"/>
        <v>3810941.0000000005</v>
      </c>
      <c r="L84" s="58">
        <f t="shared" si="3"/>
        <v>155299.59999999998</v>
      </c>
      <c r="M84" s="58">
        <f t="shared" si="3"/>
        <v>966789.3</v>
      </c>
      <c r="N84" s="58">
        <f t="shared" si="3"/>
        <v>32746.700000000004</v>
      </c>
      <c r="O84" s="58">
        <f t="shared" si="3"/>
        <v>0</v>
      </c>
      <c r="P84" s="59">
        <f t="shared" si="3"/>
        <v>0</v>
      </c>
      <c r="Q84" s="60">
        <f t="shared" si="3"/>
        <v>15107557.3</v>
      </c>
      <c r="R84" s="49"/>
    </row>
    <row r="85" spans="1:2" ht="12.75">
      <c r="A85" s="5" t="s">
        <v>15</v>
      </c>
      <c r="B85" s="6" t="s">
        <v>21</v>
      </c>
    </row>
    <row r="86" spans="1:2" ht="12.75">
      <c r="A86" s="37" t="s">
        <v>16</v>
      </c>
      <c r="B86" s="6" t="s">
        <v>17</v>
      </c>
    </row>
  </sheetData>
  <sheetProtection/>
  <mergeCells count="4">
    <mergeCell ref="A1:Q1"/>
    <mergeCell ref="A45:Q45"/>
    <mergeCell ref="A2:Q2"/>
    <mergeCell ref="A46:Q46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7.7109375" style="27" customWidth="1"/>
    <col min="3" max="5" width="7.7109375" style="17" customWidth="1"/>
    <col min="6" max="6" width="8.140625" style="17" customWidth="1"/>
    <col min="7" max="8" width="9.7109375" style="17" customWidth="1"/>
    <col min="9" max="9" width="10.57421875" style="17" customWidth="1"/>
    <col min="10" max="10" width="10.28125" style="17" customWidth="1"/>
    <col min="11" max="13" width="9.7109375" style="17" customWidth="1"/>
    <col min="14" max="14" width="6.7109375" style="17" customWidth="1"/>
    <col min="15" max="15" width="7.421875" style="17" customWidth="1"/>
    <col min="16" max="16" width="7.7109375" style="17" customWidth="1"/>
    <col min="17" max="17" width="10.7109375" style="17" customWidth="1"/>
    <col min="18" max="16384" width="11.421875" style="50" customWidth="1"/>
  </cols>
  <sheetData>
    <row r="1" spans="1:17" ht="15.75">
      <c r="A1" s="102" t="s">
        <v>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7" s="89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49" customFormat="1" ht="13.5" customHeight="1">
      <c r="A5" s="65">
        <v>2002</v>
      </c>
      <c r="B5" s="14"/>
      <c r="C5" s="14"/>
      <c r="D5" s="14"/>
      <c r="E5" s="14"/>
      <c r="F5" s="14"/>
      <c r="G5" s="14"/>
      <c r="H5" s="14"/>
      <c r="I5" s="14"/>
      <c r="J5" s="14">
        <v>57.9</v>
      </c>
      <c r="K5" s="14"/>
      <c r="L5" s="14"/>
      <c r="M5" s="14"/>
      <c r="N5" s="14"/>
      <c r="O5" s="14"/>
      <c r="P5" s="38"/>
      <c r="Q5" s="64">
        <f>SUM(B5:P5)</f>
        <v>57.9</v>
      </c>
    </row>
    <row r="6" spans="1:20" s="49" customFormat="1" ht="13.5" customHeight="1">
      <c r="A6" s="54">
        <v>2003</v>
      </c>
      <c r="B6" s="9"/>
      <c r="C6" s="9"/>
      <c r="D6" s="9"/>
      <c r="E6" s="9"/>
      <c r="F6" s="9"/>
      <c r="G6" s="9"/>
      <c r="H6" s="9"/>
      <c r="I6" s="9"/>
      <c r="J6" s="9">
        <v>54.3</v>
      </c>
      <c r="K6" s="9"/>
      <c r="L6" s="9"/>
      <c r="M6" s="9"/>
      <c r="N6" s="9"/>
      <c r="O6" s="9"/>
      <c r="P6" s="33"/>
      <c r="Q6" s="52">
        <f aca="true" t="shared" si="0" ref="Q6:Q20">SUM(B6:P6)</f>
        <v>54.3</v>
      </c>
      <c r="R6" s="50"/>
      <c r="S6" s="50"/>
      <c r="T6" s="50"/>
    </row>
    <row r="7" spans="1:20" s="49" customFormat="1" ht="13.5" customHeight="1">
      <c r="A7" s="54">
        <v>2004</v>
      </c>
      <c r="B7" s="9"/>
      <c r="C7" s="9"/>
      <c r="D7" s="9"/>
      <c r="E7" s="9"/>
      <c r="F7" s="9"/>
      <c r="G7" s="9"/>
      <c r="H7" s="9"/>
      <c r="I7" s="9">
        <v>29.2</v>
      </c>
      <c r="J7" s="9">
        <v>32.7</v>
      </c>
      <c r="K7" s="9">
        <v>38.5</v>
      </c>
      <c r="L7" s="9"/>
      <c r="M7" s="9">
        <v>17</v>
      </c>
      <c r="N7" s="9"/>
      <c r="O7" s="9"/>
      <c r="P7" s="33"/>
      <c r="Q7" s="52">
        <f t="shared" si="0"/>
        <v>117.4</v>
      </c>
      <c r="R7" s="50"/>
      <c r="S7" s="50"/>
      <c r="T7" s="50"/>
    </row>
    <row r="8" spans="1:20" s="49" customFormat="1" ht="13.5" customHeight="1">
      <c r="A8" s="54">
        <v>2005</v>
      </c>
      <c r="B8" s="9"/>
      <c r="C8" s="9"/>
      <c r="D8" s="9"/>
      <c r="E8" s="9"/>
      <c r="F8" s="9"/>
      <c r="G8" s="9"/>
      <c r="H8" s="9">
        <v>81</v>
      </c>
      <c r="I8" s="9">
        <v>233.8</v>
      </c>
      <c r="J8" s="9">
        <v>44.5</v>
      </c>
      <c r="K8" s="9">
        <v>276.1</v>
      </c>
      <c r="L8" s="9"/>
      <c r="M8" s="9">
        <v>32.5</v>
      </c>
      <c r="N8" s="9"/>
      <c r="O8" s="9"/>
      <c r="P8" s="33"/>
      <c r="Q8" s="52">
        <f t="shared" si="0"/>
        <v>667.9000000000001</v>
      </c>
      <c r="R8" s="50"/>
      <c r="S8" s="50"/>
      <c r="T8" s="50"/>
    </row>
    <row r="9" spans="1:20" s="49" customFormat="1" ht="13.5" customHeight="1">
      <c r="A9" s="54">
        <v>2006</v>
      </c>
      <c r="B9" s="9"/>
      <c r="C9" s="9"/>
      <c r="D9" s="9"/>
      <c r="E9" s="9"/>
      <c r="F9" s="9"/>
      <c r="G9" s="9"/>
      <c r="H9" s="9">
        <v>38.5</v>
      </c>
      <c r="I9" s="9">
        <v>82.4</v>
      </c>
      <c r="J9" s="9">
        <v>77.8</v>
      </c>
      <c r="K9" s="9">
        <v>227.6</v>
      </c>
      <c r="L9" s="9"/>
      <c r="M9" s="9">
        <v>63.6</v>
      </c>
      <c r="N9" s="9">
        <v>2.6</v>
      </c>
      <c r="O9" s="9"/>
      <c r="P9" s="33"/>
      <c r="Q9" s="52">
        <f t="shared" si="0"/>
        <v>492.5</v>
      </c>
      <c r="R9" s="50"/>
      <c r="S9" s="50"/>
      <c r="T9" s="50"/>
    </row>
    <row r="10" spans="1:20" s="49" customFormat="1" ht="13.5" customHeight="1">
      <c r="A10" s="54">
        <v>2007</v>
      </c>
      <c r="B10" s="9"/>
      <c r="C10" s="9"/>
      <c r="D10" s="9"/>
      <c r="E10" s="9"/>
      <c r="F10" s="9"/>
      <c r="G10" s="9"/>
      <c r="H10" s="9"/>
      <c r="I10" s="9">
        <v>236.5</v>
      </c>
      <c r="J10" s="9">
        <v>114</v>
      </c>
      <c r="K10" s="9">
        <v>97.6</v>
      </c>
      <c r="L10" s="9"/>
      <c r="M10" s="9">
        <v>51.1</v>
      </c>
      <c r="N10" s="9">
        <v>0.5</v>
      </c>
      <c r="O10" s="9"/>
      <c r="P10" s="33"/>
      <c r="Q10" s="52">
        <f t="shared" si="0"/>
        <v>499.70000000000005</v>
      </c>
      <c r="R10" s="50"/>
      <c r="S10" s="50"/>
      <c r="T10" s="50"/>
    </row>
    <row r="11" spans="1:20" s="49" customFormat="1" ht="13.5" customHeight="1">
      <c r="A11" s="54">
        <v>2008</v>
      </c>
      <c r="B11" s="9"/>
      <c r="C11" s="9"/>
      <c r="D11" s="9"/>
      <c r="E11" s="9"/>
      <c r="F11" s="9"/>
      <c r="G11" s="9"/>
      <c r="H11" s="9"/>
      <c r="I11" s="9">
        <v>167.2</v>
      </c>
      <c r="J11" s="9">
        <v>61.5</v>
      </c>
      <c r="K11" s="9">
        <v>30.4</v>
      </c>
      <c r="L11" s="9">
        <v>21.7</v>
      </c>
      <c r="M11" s="9">
        <v>21</v>
      </c>
      <c r="N11" s="9">
        <v>20.8</v>
      </c>
      <c r="O11" s="9"/>
      <c r="P11" s="33"/>
      <c r="Q11" s="52">
        <f t="shared" si="0"/>
        <v>322.59999999999997</v>
      </c>
      <c r="R11" s="50"/>
      <c r="S11" s="50"/>
      <c r="T11" s="50"/>
    </row>
    <row r="12" spans="1:20" s="49" customFormat="1" ht="13.5" customHeight="1">
      <c r="A12" s="54">
        <v>2009</v>
      </c>
      <c r="B12" s="9"/>
      <c r="C12" s="9"/>
      <c r="D12" s="9"/>
      <c r="E12" s="9"/>
      <c r="F12" s="9"/>
      <c r="G12" s="9"/>
      <c r="H12" s="9"/>
      <c r="I12" s="9">
        <v>142.5</v>
      </c>
      <c r="J12" s="9">
        <v>68.5</v>
      </c>
      <c r="K12" s="9">
        <v>289.1</v>
      </c>
      <c r="L12" s="9">
        <v>11.2</v>
      </c>
      <c r="M12" s="9">
        <v>154.4</v>
      </c>
      <c r="N12" s="9"/>
      <c r="O12" s="9"/>
      <c r="P12" s="33"/>
      <c r="Q12" s="52">
        <f t="shared" si="0"/>
        <v>665.7</v>
      </c>
      <c r="R12" s="50"/>
      <c r="S12" s="50"/>
      <c r="T12" s="50"/>
    </row>
    <row r="13" spans="1:20" s="49" customFormat="1" ht="13.5" customHeight="1">
      <c r="A13" s="54">
        <v>2010</v>
      </c>
      <c r="B13" s="9"/>
      <c r="C13" s="9"/>
      <c r="D13" s="9"/>
      <c r="E13" s="9"/>
      <c r="F13" s="9"/>
      <c r="G13" s="9"/>
      <c r="H13" s="9">
        <v>83</v>
      </c>
      <c r="I13" s="9">
        <v>403.4</v>
      </c>
      <c r="J13" s="9">
        <v>393.9</v>
      </c>
      <c r="K13" s="9">
        <v>1680</v>
      </c>
      <c r="L13" s="9">
        <v>19.1</v>
      </c>
      <c r="M13" s="9">
        <v>66.8</v>
      </c>
      <c r="N13" s="9">
        <v>25.5</v>
      </c>
      <c r="O13" s="9"/>
      <c r="P13" s="33"/>
      <c r="Q13" s="52">
        <f t="shared" si="0"/>
        <v>2671.7000000000003</v>
      </c>
      <c r="R13" s="50"/>
      <c r="S13" s="50"/>
      <c r="T13" s="50"/>
    </row>
    <row r="14" spans="1:20" s="49" customFormat="1" ht="13.5" customHeight="1">
      <c r="A14" s="54">
        <v>2011</v>
      </c>
      <c r="B14" s="9"/>
      <c r="C14" s="9"/>
      <c r="D14" s="9"/>
      <c r="E14" s="9"/>
      <c r="F14" s="9"/>
      <c r="G14" s="9"/>
      <c r="H14" s="9">
        <v>102.5</v>
      </c>
      <c r="I14" s="9">
        <v>141.1</v>
      </c>
      <c r="J14" s="9">
        <v>142.1</v>
      </c>
      <c r="K14" s="9">
        <v>826.2</v>
      </c>
      <c r="L14" s="9">
        <v>8.9</v>
      </c>
      <c r="M14" s="9">
        <v>25.8</v>
      </c>
      <c r="N14" s="9">
        <v>30.2</v>
      </c>
      <c r="O14" s="9"/>
      <c r="P14" s="33"/>
      <c r="Q14" s="52">
        <f t="shared" si="0"/>
        <v>1276.8000000000002</v>
      </c>
      <c r="R14" s="50"/>
      <c r="S14" s="50"/>
      <c r="T14" s="50"/>
    </row>
    <row r="15" spans="1:20" s="49" customFormat="1" ht="13.5" customHeight="1">
      <c r="A15" s="54">
        <v>2012</v>
      </c>
      <c r="B15" s="9"/>
      <c r="C15" s="9"/>
      <c r="D15" s="9"/>
      <c r="E15" s="9"/>
      <c r="F15" s="9"/>
      <c r="G15" s="9"/>
      <c r="H15" s="9">
        <v>55.4</v>
      </c>
      <c r="I15" s="9">
        <v>127.8</v>
      </c>
      <c r="J15" s="9">
        <v>66.6</v>
      </c>
      <c r="K15" s="9">
        <v>222.3</v>
      </c>
      <c r="L15" s="9">
        <v>1.8</v>
      </c>
      <c r="M15" s="9">
        <v>5.7</v>
      </c>
      <c r="N15" s="9">
        <v>74.2</v>
      </c>
      <c r="O15" s="9"/>
      <c r="P15" s="33"/>
      <c r="Q15" s="52">
        <f t="shared" si="0"/>
        <v>553.8000000000001</v>
      </c>
      <c r="R15" s="50"/>
      <c r="S15" s="50"/>
      <c r="T15" s="50"/>
    </row>
    <row r="16" spans="1:20" s="49" customFormat="1" ht="13.5" customHeight="1">
      <c r="A16" s="54">
        <v>2013</v>
      </c>
      <c r="B16" s="9"/>
      <c r="C16" s="9"/>
      <c r="D16" s="9"/>
      <c r="E16" s="9"/>
      <c r="F16" s="9"/>
      <c r="G16" s="9"/>
      <c r="H16" s="9">
        <v>30.2</v>
      </c>
      <c r="I16" s="9">
        <v>119.3</v>
      </c>
      <c r="J16" s="9">
        <v>46.7</v>
      </c>
      <c r="K16" s="9">
        <v>61.4</v>
      </c>
      <c r="L16" s="9">
        <v>27.5</v>
      </c>
      <c r="M16" s="9">
        <v>7.8</v>
      </c>
      <c r="N16" s="9"/>
      <c r="O16" s="9"/>
      <c r="P16" s="33"/>
      <c r="Q16" s="52">
        <f t="shared" si="0"/>
        <v>292.9</v>
      </c>
      <c r="R16" s="50"/>
      <c r="S16" s="50"/>
      <c r="T16" s="50"/>
    </row>
    <row r="17" spans="1:20" s="49" customFormat="1" ht="13.5" customHeight="1">
      <c r="A17" s="54">
        <v>2014</v>
      </c>
      <c r="B17" s="9"/>
      <c r="C17" s="9"/>
      <c r="D17" s="9"/>
      <c r="E17" s="9"/>
      <c r="F17" s="9"/>
      <c r="G17" s="9"/>
      <c r="H17" s="9"/>
      <c r="I17" s="9"/>
      <c r="J17" s="9"/>
      <c r="K17" s="9">
        <v>16.3</v>
      </c>
      <c r="L17" s="9"/>
      <c r="M17" s="9">
        <v>3</v>
      </c>
      <c r="N17" s="9"/>
      <c r="O17" s="9"/>
      <c r="P17" s="33"/>
      <c r="Q17" s="52">
        <f t="shared" si="0"/>
        <v>19.3</v>
      </c>
      <c r="R17" s="50"/>
      <c r="S17" s="50"/>
      <c r="T17" s="50"/>
    </row>
    <row r="18" spans="1:20" s="49" customFormat="1" ht="13.5" customHeight="1">
      <c r="A18" s="54">
        <v>2015</v>
      </c>
      <c r="B18" s="9"/>
      <c r="C18" s="9"/>
      <c r="D18" s="9"/>
      <c r="E18" s="9"/>
      <c r="F18" s="9"/>
      <c r="G18" s="9"/>
      <c r="H18" s="9"/>
      <c r="I18" s="9"/>
      <c r="J18" s="9"/>
      <c r="K18" s="9">
        <v>8.6</v>
      </c>
      <c r="L18" s="9"/>
      <c r="M18" s="9"/>
      <c r="N18" s="9"/>
      <c r="O18" s="9"/>
      <c r="P18" s="33"/>
      <c r="Q18" s="52">
        <f t="shared" si="0"/>
        <v>8.6</v>
      </c>
      <c r="R18" s="50"/>
      <c r="S18" s="50"/>
      <c r="T18" s="50"/>
    </row>
    <row r="19" spans="1:20" s="49" customFormat="1" ht="13.5" customHeight="1">
      <c r="A19" s="54">
        <v>2016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3"/>
      <c r="Q19" s="52">
        <f t="shared" si="0"/>
        <v>0</v>
      </c>
      <c r="R19" s="50"/>
      <c r="S19" s="50"/>
      <c r="T19" s="50"/>
    </row>
    <row r="20" spans="1:20" s="49" customFormat="1" ht="13.5" customHeight="1" thickBot="1">
      <c r="A20" s="54">
        <v>2017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3"/>
      <c r="Q20" s="52">
        <f t="shared" si="0"/>
        <v>0</v>
      </c>
      <c r="R20" s="50"/>
      <c r="S20" s="50"/>
      <c r="T20" s="50"/>
    </row>
    <row r="21" spans="1:17" s="49" customFormat="1" ht="16.5" customHeight="1" thickBot="1">
      <c r="A21" s="57" t="s">
        <v>14</v>
      </c>
      <c r="B21" s="58">
        <f aca="true" t="shared" si="1" ref="B21:Q21">SUM(B5:B20)</f>
        <v>0</v>
      </c>
      <c r="C21" s="58">
        <f t="shared" si="1"/>
        <v>0</v>
      </c>
      <c r="D21" s="58">
        <f t="shared" si="1"/>
        <v>0</v>
      </c>
      <c r="E21" s="58">
        <f t="shared" si="1"/>
        <v>0</v>
      </c>
      <c r="F21" s="58">
        <f t="shared" si="1"/>
        <v>0</v>
      </c>
      <c r="G21" s="58">
        <f t="shared" si="1"/>
        <v>0</v>
      </c>
      <c r="H21" s="58">
        <f t="shared" si="1"/>
        <v>390.59999999999997</v>
      </c>
      <c r="I21" s="58">
        <f t="shared" si="1"/>
        <v>1683.1999999999998</v>
      </c>
      <c r="J21" s="58">
        <f t="shared" si="1"/>
        <v>1160.4999999999998</v>
      </c>
      <c r="K21" s="58">
        <f t="shared" si="1"/>
        <v>3774.1000000000004</v>
      </c>
      <c r="L21" s="58">
        <f t="shared" si="1"/>
        <v>90.19999999999999</v>
      </c>
      <c r="M21" s="58">
        <f t="shared" si="1"/>
        <v>448.70000000000005</v>
      </c>
      <c r="N21" s="58">
        <f t="shared" si="1"/>
        <v>153.8</v>
      </c>
      <c r="O21" s="58">
        <f t="shared" si="1"/>
        <v>0</v>
      </c>
      <c r="P21" s="59">
        <f t="shared" si="1"/>
        <v>0</v>
      </c>
      <c r="Q21" s="60">
        <f t="shared" si="1"/>
        <v>7701.100000000001</v>
      </c>
    </row>
    <row r="22" spans="1:256" ht="12.75">
      <c r="A22" s="5" t="s">
        <v>15</v>
      </c>
      <c r="B22" s="6" t="s">
        <v>21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17" ht="12.75">
      <c r="A23" s="37"/>
      <c r="B23" s="37"/>
      <c r="C23" s="6"/>
      <c r="G23" s="96"/>
      <c r="H23" s="96"/>
      <c r="I23" s="96"/>
      <c r="J23" s="96"/>
      <c r="K23" s="96"/>
      <c r="L23" s="96"/>
      <c r="M23" s="96"/>
      <c r="Q23" s="96"/>
    </row>
    <row r="24" spans="1:14" ht="12.75">
      <c r="A24" s="1"/>
      <c r="B24" s="1"/>
      <c r="C24" s="27"/>
      <c r="H24" s="95"/>
      <c r="I24" s="95"/>
      <c r="J24" s="95"/>
      <c r="K24" s="95"/>
      <c r="L24" s="95"/>
      <c r="M24" s="95"/>
      <c r="N24" s="95"/>
    </row>
    <row r="26" spans="1:17" ht="15.75">
      <c r="A26" s="102" t="s">
        <v>40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2.75">
      <c r="A27" s="103" t="s">
        <v>26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ht="13.5" thickBot="1"/>
    <row r="29" spans="1:17" s="89" customFormat="1" ht="16.5" customHeight="1" thickBot="1">
      <c r="A29" s="57" t="s">
        <v>0</v>
      </c>
      <c r="B29" s="85" t="s">
        <v>47</v>
      </c>
      <c r="C29" s="85" t="s">
        <v>1</v>
      </c>
      <c r="D29" s="85" t="s">
        <v>2</v>
      </c>
      <c r="E29" s="85" t="s">
        <v>3</v>
      </c>
      <c r="F29" s="85" t="s">
        <v>4</v>
      </c>
      <c r="G29" s="85" t="s">
        <v>5</v>
      </c>
      <c r="H29" s="85" t="s">
        <v>6</v>
      </c>
      <c r="I29" s="85" t="s">
        <v>7</v>
      </c>
      <c r="J29" s="85" t="s">
        <v>8</v>
      </c>
      <c r="K29" s="85" t="s">
        <v>9</v>
      </c>
      <c r="L29" s="85" t="s">
        <v>48</v>
      </c>
      <c r="M29" s="85" t="s">
        <v>10</v>
      </c>
      <c r="N29" s="85" t="s">
        <v>11</v>
      </c>
      <c r="O29" s="85" t="s">
        <v>12</v>
      </c>
      <c r="P29" s="87" t="s">
        <v>13</v>
      </c>
      <c r="Q29" s="88" t="s">
        <v>14</v>
      </c>
    </row>
    <row r="30" spans="1:17" s="49" customFormat="1" ht="13.5" customHeight="1">
      <c r="A30" s="65">
        <v>2002</v>
      </c>
      <c r="B30" s="14"/>
      <c r="C30" s="14"/>
      <c r="D30" s="14"/>
      <c r="E30" s="14"/>
      <c r="F30" s="14"/>
      <c r="G30" s="14"/>
      <c r="H30" s="14"/>
      <c r="I30" s="14"/>
      <c r="J30" s="14">
        <v>5980.4</v>
      </c>
      <c r="K30" s="14"/>
      <c r="L30" s="14"/>
      <c r="M30" s="14"/>
      <c r="N30" s="14"/>
      <c r="O30" s="14"/>
      <c r="P30" s="38"/>
      <c r="Q30" s="64">
        <f>SUM(B30:P30)</f>
        <v>5980.4</v>
      </c>
    </row>
    <row r="31" spans="1:17" s="49" customFormat="1" ht="13.5" customHeight="1">
      <c r="A31" s="54">
        <v>2003</v>
      </c>
      <c r="B31" s="9"/>
      <c r="C31" s="9"/>
      <c r="D31" s="9"/>
      <c r="E31" s="9"/>
      <c r="F31" s="9"/>
      <c r="G31" s="9"/>
      <c r="H31" s="9"/>
      <c r="I31" s="9"/>
      <c r="J31" s="9">
        <v>5782.1</v>
      </c>
      <c r="K31" s="9"/>
      <c r="L31" s="9"/>
      <c r="M31" s="9"/>
      <c r="N31" s="9"/>
      <c r="O31" s="9"/>
      <c r="P31" s="33"/>
      <c r="Q31" s="52">
        <f aca="true" t="shared" si="2" ref="Q31:Q45">SUM(B31:P31)</f>
        <v>5782.1</v>
      </c>
    </row>
    <row r="32" spans="1:17" s="49" customFormat="1" ht="13.5" customHeight="1">
      <c r="A32" s="54">
        <v>2004</v>
      </c>
      <c r="B32" s="9"/>
      <c r="C32" s="9"/>
      <c r="D32" s="9"/>
      <c r="E32" s="9"/>
      <c r="F32" s="9"/>
      <c r="G32" s="9"/>
      <c r="H32" s="9"/>
      <c r="I32" s="9">
        <v>3671.9</v>
      </c>
      <c r="J32" s="9">
        <v>3889.5</v>
      </c>
      <c r="K32" s="9">
        <v>3884.5</v>
      </c>
      <c r="L32" s="9"/>
      <c r="M32" s="9">
        <v>2084.1</v>
      </c>
      <c r="N32" s="9"/>
      <c r="O32" s="9"/>
      <c r="P32" s="33"/>
      <c r="Q32" s="52">
        <f t="shared" si="2"/>
        <v>13530</v>
      </c>
    </row>
    <row r="33" spans="1:17" s="49" customFormat="1" ht="13.5" customHeight="1">
      <c r="A33" s="54">
        <v>2005</v>
      </c>
      <c r="B33" s="9"/>
      <c r="C33" s="9"/>
      <c r="D33" s="9"/>
      <c r="E33" s="9"/>
      <c r="F33" s="9"/>
      <c r="G33" s="9"/>
      <c r="H33" s="9">
        <v>10886.2</v>
      </c>
      <c r="I33" s="9">
        <v>25441.5</v>
      </c>
      <c r="J33" s="9">
        <v>6319.5</v>
      </c>
      <c r="K33" s="9">
        <v>34911.6</v>
      </c>
      <c r="L33" s="9"/>
      <c r="M33" s="9">
        <v>3334.8</v>
      </c>
      <c r="N33" s="9"/>
      <c r="O33" s="9"/>
      <c r="P33" s="33"/>
      <c r="Q33" s="52">
        <f t="shared" si="2"/>
        <v>80893.59999999999</v>
      </c>
    </row>
    <row r="34" spans="1:17" s="49" customFormat="1" ht="13.5" customHeight="1">
      <c r="A34" s="54">
        <v>2006</v>
      </c>
      <c r="B34" s="9"/>
      <c r="C34" s="9"/>
      <c r="D34" s="9"/>
      <c r="E34" s="9"/>
      <c r="F34" s="9"/>
      <c r="G34" s="9"/>
      <c r="H34" s="9">
        <v>5666.4</v>
      </c>
      <c r="I34" s="9">
        <v>12008.3</v>
      </c>
      <c r="J34" s="9">
        <v>11104.3</v>
      </c>
      <c r="K34" s="9">
        <v>31668.5</v>
      </c>
      <c r="L34" s="9"/>
      <c r="M34" s="9">
        <v>8931.5</v>
      </c>
      <c r="N34" s="9">
        <v>346.1</v>
      </c>
      <c r="O34" s="9"/>
      <c r="P34" s="33"/>
      <c r="Q34" s="52">
        <f t="shared" si="2"/>
        <v>69725.1</v>
      </c>
    </row>
    <row r="35" spans="1:17" s="49" customFormat="1" ht="13.5" customHeight="1">
      <c r="A35" s="54">
        <v>2007</v>
      </c>
      <c r="B35" s="9"/>
      <c r="C35" s="9"/>
      <c r="D35" s="9"/>
      <c r="E35" s="9"/>
      <c r="F35" s="9"/>
      <c r="G35" s="9"/>
      <c r="H35" s="9"/>
      <c r="I35" s="9">
        <v>29525.5</v>
      </c>
      <c r="J35" s="9">
        <v>16810.4</v>
      </c>
      <c r="K35" s="9">
        <v>14413.2</v>
      </c>
      <c r="L35" s="9"/>
      <c r="M35" s="9">
        <v>7273.7</v>
      </c>
      <c r="N35" s="9">
        <v>65.3</v>
      </c>
      <c r="O35" s="9"/>
      <c r="P35" s="33"/>
      <c r="Q35" s="52">
        <f t="shared" si="2"/>
        <v>68088.1</v>
      </c>
    </row>
    <row r="36" spans="1:17" s="49" customFormat="1" ht="13.5" customHeight="1">
      <c r="A36" s="54">
        <v>2008</v>
      </c>
      <c r="B36" s="9"/>
      <c r="C36" s="9"/>
      <c r="D36" s="9"/>
      <c r="E36" s="9"/>
      <c r="F36" s="9"/>
      <c r="G36" s="9"/>
      <c r="H36" s="9"/>
      <c r="I36" s="9">
        <v>24992</v>
      </c>
      <c r="J36" s="9">
        <v>9168.4</v>
      </c>
      <c r="K36" s="9">
        <v>5345.6</v>
      </c>
      <c r="L36" s="9">
        <v>3472.2</v>
      </c>
      <c r="M36" s="9">
        <v>2327.9</v>
      </c>
      <c r="N36" s="9">
        <v>3357.3</v>
      </c>
      <c r="O36" s="9"/>
      <c r="P36" s="33"/>
      <c r="Q36" s="52">
        <f t="shared" si="2"/>
        <v>48663.4</v>
      </c>
    </row>
    <row r="37" spans="1:17" s="49" customFormat="1" ht="13.5" customHeight="1">
      <c r="A37" s="54">
        <v>2009</v>
      </c>
      <c r="B37" s="9"/>
      <c r="C37" s="9"/>
      <c r="D37" s="9"/>
      <c r="E37" s="9"/>
      <c r="F37" s="9"/>
      <c r="G37" s="9"/>
      <c r="H37" s="9"/>
      <c r="I37" s="9">
        <v>40585.7</v>
      </c>
      <c r="J37" s="9">
        <v>25891.2</v>
      </c>
      <c r="K37" s="9">
        <v>102976.3</v>
      </c>
      <c r="L37" s="9">
        <v>3695.1</v>
      </c>
      <c r="M37" s="9">
        <v>43521.7</v>
      </c>
      <c r="N37" s="9"/>
      <c r="O37" s="9"/>
      <c r="P37" s="33"/>
      <c r="Q37" s="52">
        <f t="shared" si="2"/>
        <v>216670</v>
      </c>
    </row>
    <row r="38" spans="1:17" s="49" customFormat="1" ht="13.5" customHeight="1">
      <c r="A38" s="54">
        <v>2010</v>
      </c>
      <c r="B38" s="9"/>
      <c r="C38" s="9"/>
      <c r="D38" s="9"/>
      <c r="E38" s="9"/>
      <c r="F38" s="9"/>
      <c r="G38" s="9"/>
      <c r="H38" s="9">
        <v>22886.7</v>
      </c>
      <c r="I38" s="9">
        <v>159004.9</v>
      </c>
      <c r="J38" s="9">
        <v>148358.4</v>
      </c>
      <c r="K38" s="9">
        <v>641704.5</v>
      </c>
      <c r="L38" s="9">
        <v>3349</v>
      </c>
      <c r="M38" s="9">
        <v>23683.5</v>
      </c>
      <c r="N38" s="9">
        <v>7519.3</v>
      </c>
      <c r="O38" s="9"/>
      <c r="P38" s="33"/>
      <c r="Q38" s="52">
        <f t="shared" si="2"/>
        <v>1006506.3</v>
      </c>
    </row>
    <row r="39" spans="1:17" s="49" customFormat="1" ht="13.5" customHeight="1">
      <c r="A39" s="54">
        <v>2011</v>
      </c>
      <c r="B39" s="9"/>
      <c r="C39" s="9"/>
      <c r="D39" s="9"/>
      <c r="E39" s="9"/>
      <c r="F39" s="9"/>
      <c r="G39" s="9"/>
      <c r="H39" s="9">
        <v>41773.8</v>
      </c>
      <c r="I39" s="9">
        <v>55107.2</v>
      </c>
      <c r="J39" s="9">
        <v>45879.7</v>
      </c>
      <c r="K39" s="9">
        <v>345643.4</v>
      </c>
      <c r="L39" s="9">
        <v>2397.1</v>
      </c>
      <c r="M39" s="9">
        <v>9176.8</v>
      </c>
      <c r="N39" s="9">
        <v>9139</v>
      </c>
      <c r="O39" s="9"/>
      <c r="P39" s="33"/>
      <c r="Q39" s="52">
        <f t="shared" si="2"/>
        <v>509117</v>
      </c>
    </row>
    <row r="40" spans="1:17" s="49" customFormat="1" ht="13.5" customHeight="1">
      <c r="A40" s="54">
        <v>2012</v>
      </c>
      <c r="B40" s="9"/>
      <c r="C40" s="9"/>
      <c r="D40" s="9"/>
      <c r="E40" s="9"/>
      <c r="F40" s="9"/>
      <c r="G40" s="9"/>
      <c r="H40" s="9">
        <v>18274.8</v>
      </c>
      <c r="I40" s="9">
        <v>34857.2</v>
      </c>
      <c r="J40" s="9">
        <v>11613.1</v>
      </c>
      <c r="K40" s="9">
        <v>67851.9</v>
      </c>
      <c r="L40" s="9">
        <v>251.3</v>
      </c>
      <c r="M40" s="9">
        <v>1247.6</v>
      </c>
      <c r="N40" s="9">
        <v>15606.8</v>
      </c>
      <c r="O40" s="9"/>
      <c r="P40" s="33"/>
      <c r="Q40" s="52">
        <f t="shared" si="2"/>
        <v>149702.69999999998</v>
      </c>
    </row>
    <row r="41" spans="1:17" s="49" customFormat="1" ht="13.5" customHeight="1">
      <c r="A41" s="54">
        <v>2013</v>
      </c>
      <c r="B41" s="9"/>
      <c r="C41" s="9"/>
      <c r="D41" s="9"/>
      <c r="E41" s="9"/>
      <c r="F41" s="9"/>
      <c r="G41" s="9"/>
      <c r="H41" s="9">
        <v>14116.4</v>
      </c>
      <c r="I41" s="9">
        <v>37886.7</v>
      </c>
      <c r="J41" s="9">
        <v>14271.2</v>
      </c>
      <c r="K41" s="9">
        <v>17039.4</v>
      </c>
      <c r="L41" s="9">
        <v>4030.8</v>
      </c>
      <c r="M41" s="9">
        <v>1243.6</v>
      </c>
      <c r="N41" s="9"/>
      <c r="O41" s="9"/>
      <c r="P41" s="33"/>
      <c r="Q41" s="52">
        <f t="shared" si="2"/>
        <v>88588.10000000002</v>
      </c>
    </row>
    <row r="42" spans="1:17" s="49" customFormat="1" ht="13.5" customHeight="1">
      <c r="A42" s="54">
        <v>2014</v>
      </c>
      <c r="B42" s="9"/>
      <c r="C42" s="9"/>
      <c r="D42" s="9"/>
      <c r="E42" s="9"/>
      <c r="F42" s="9"/>
      <c r="G42" s="9"/>
      <c r="H42" s="9"/>
      <c r="I42" s="9"/>
      <c r="J42" s="9"/>
      <c r="K42" s="9">
        <v>4150.2</v>
      </c>
      <c r="L42" s="9"/>
      <c r="M42" s="9">
        <v>410.8</v>
      </c>
      <c r="N42" s="9"/>
      <c r="O42" s="9"/>
      <c r="P42" s="33"/>
      <c r="Q42" s="52">
        <f t="shared" si="2"/>
        <v>4561</v>
      </c>
    </row>
    <row r="43" spans="1:17" s="49" customFormat="1" ht="13.5" customHeight="1">
      <c r="A43" s="54">
        <v>2015</v>
      </c>
      <c r="B43" s="9"/>
      <c r="C43" s="9"/>
      <c r="D43" s="9"/>
      <c r="E43" s="9"/>
      <c r="F43" s="9"/>
      <c r="G43" s="9"/>
      <c r="H43" s="9"/>
      <c r="I43" s="9"/>
      <c r="J43" s="9"/>
      <c r="K43" s="9">
        <v>2395.3</v>
      </c>
      <c r="L43" s="9"/>
      <c r="M43" s="9"/>
      <c r="N43" s="9"/>
      <c r="O43" s="9"/>
      <c r="P43" s="33"/>
      <c r="Q43" s="52">
        <f t="shared" si="2"/>
        <v>2395.3</v>
      </c>
    </row>
    <row r="44" spans="1:17" s="49" customFormat="1" ht="13.5" customHeight="1">
      <c r="A44" s="54">
        <v>2016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3"/>
      <c r="Q44" s="52">
        <f t="shared" si="2"/>
        <v>0</v>
      </c>
    </row>
    <row r="45" spans="1:17" s="49" customFormat="1" ht="13.5" customHeight="1" thickBot="1">
      <c r="A45" s="54">
        <v>2017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3"/>
      <c r="Q45" s="52">
        <f t="shared" si="2"/>
        <v>0</v>
      </c>
    </row>
    <row r="46" spans="1:17" s="49" customFormat="1" ht="16.5" customHeight="1" thickBot="1">
      <c r="A46" s="57" t="s">
        <v>14</v>
      </c>
      <c r="B46" s="58">
        <f aca="true" t="shared" si="3" ref="B46:Q46">SUM(B30:B45)</f>
        <v>0</v>
      </c>
      <c r="C46" s="58">
        <f t="shared" si="3"/>
        <v>0</v>
      </c>
      <c r="D46" s="58">
        <f t="shared" si="3"/>
        <v>0</v>
      </c>
      <c r="E46" s="58">
        <f t="shared" si="3"/>
        <v>0</v>
      </c>
      <c r="F46" s="58">
        <f t="shared" si="3"/>
        <v>0</v>
      </c>
      <c r="G46" s="58">
        <f t="shared" si="3"/>
        <v>0</v>
      </c>
      <c r="H46" s="58">
        <f t="shared" si="3"/>
        <v>113604.3</v>
      </c>
      <c r="I46" s="58">
        <f t="shared" si="3"/>
        <v>423080.9</v>
      </c>
      <c r="J46" s="58">
        <f t="shared" si="3"/>
        <v>305068.2</v>
      </c>
      <c r="K46" s="58">
        <f t="shared" si="3"/>
        <v>1271984.4</v>
      </c>
      <c r="L46" s="58">
        <f t="shared" si="3"/>
        <v>17195.5</v>
      </c>
      <c r="M46" s="58">
        <f t="shared" si="3"/>
        <v>103236.00000000001</v>
      </c>
      <c r="N46" s="58">
        <f t="shared" si="3"/>
        <v>36033.8</v>
      </c>
      <c r="O46" s="58">
        <f t="shared" si="3"/>
        <v>0</v>
      </c>
      <c r="P46" s="58">
        <f t="shared" si="3"/>
        <v>0</v>
      </c>
      <c r="Q46" s="60">
        <f t="shared" si="3"/>
        <v>2270203.1</v>
      </c>
    </row>
    <row r="47" spans="1:2" ht="12.75">
      <c r="A47" s="5" t="s">
        <v>15</v>
      </c>
      <c r="B47" s="6" t="s">
        <v>21</v>
      </c>
    </row>
    <row r="48" spans="1:3" ht="12.75">
      <c r="A48" s="37"/>
      <c r="B48" s="37"/>
      <c r="C48" s="6"/>
    </row>
  </sheetData>
  <sheetProtection/>
  <mergeCells count="4">
    <mergeCell ref="A1:Q1"/>
    <mergeCell ref="A26:Q26"/>
    <mergeCell ref="A2:Q2"/>
    <mergeCell ref="A27:Q27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7.7109375" style="27" customWidth="1"/>
    <col min="3" max="5" width="7.7109375" style="17" customWidth="1"/>
    <col min="6" max="6" width="8.140625" style="17" customWidth="1"/>
    <col min="7" max="8" width="9.7109375" style="17" customWidth="1"/>
    <col min="9" max="9" width="10.57421875" style="17" customWidth="1"/>
    <col min="10" max="10" width="10.28125" style="17" customWidth="1"/>
    <col min="11" max="13" width="9.7109375" style="17" customWidth="1"/>
    <col min="14" max="14" width="6.7109375" style="17" customWidth="1"/>
    <col min="15" max="15" width="7.421875" style="17" customWidth="1"/>
    <col min="16" max="16" width="7.7109375" style="17" customWidth="1"/>
    <col min="17" max="17" width="10.7109375" style="17" customWidth="1"/>
    <col min="18" max="21" width="11.421875" style="17" customWidth="1"/>
    <col min="22" max="16384" width="11.421875" style="50" customWidth="1"/>
  </cols>
  <sheetData>
    <row r="1" spans="1:17" ht="15.75">
      <c r="A1" s="102" t="s">
        <v>42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7" s="89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49" customFormat="1" ht="13.5" customHeight="1">
      <c r="A5" s="54">
        <v>2004</v>
      </c>
      <c r="B5" s="9"/>
      <c r="C5" s="9"/>
      <c r="D5" s="9"/>
      <c r="E5" s="9"/>
      <c r="F5" s="9"/>
      <c r="G5" s="9"/>
      <c r="H5" s="9"/>
      <c r="I5" s="9"/>
      <c r="J5" s="9">
        <v>8</v>
      </c>
      <c r="K5" s="9"/>
      <c r="L5" s="9"/>
      <c r="M5" s="9"/>
      <c r="N5" s="9"/>
      <c r="O5" s="9"/>
      <c r="P5" s="33"/>
      <c r="Q5" s="52">
        <f aca="true" t="shared" si="0" ref="Q5:Q18">SUM(B5:P5)</f>
        <v>8</v>
      </c>
    </row>
    <row r="6" spans="1:17" s="49" customFormat="1" ht="13.5" customHeight="1">
      <c r="A6" s="54">
        <v>2005</v>
      </c>
      <c r="B6" s="9"/>
      <c r="C6" s="9"/>
      <c r="D6" s="9"/>
      <c r="E6" s="9"/>
      <c r="F6" s="9"/>
      <c r="G6" s="9"/>
      <c r="H6" s="9"/>
      <c r="I6" s="9">
        <v>68.7</v>
      </c>
      <c r="J6" s="9">
        <v>29.3</v>
      </c>
      <c r="K6" s="9">
        <v>9.1</v>
      </c>
      <c r="L6" s="9"/>
      <c r="M6" s="9"/>
      <c r="N6" s="9"/>
      <c r="O6" s="9"/>
      <c r="P6" s="33"/>
      <c r="Q6" s="52">
        <f t="shared" si="0"/>
        <v>107.1</v>
      </c>
    </row>
    <row r="7" spans="1:17" s="49" customFormat="1" ht="13.5" customHeight="1">
      <c r="A7" s="54">
        <v>2006</v>
      </c>
      <c r="B7" s="9"/>
      <c r="C7" s="9"/>
      <c r="D7" s="9"/>
      <c r="E7" s="9"/>
      <c r="F7" s="9"/>
      <c r="G7" s="9"/>
      <c r="H7" s="9"/>
      <c r="I7" s="9">
        <v>31</v>
      </c>
      <c r="J7" s="9">
        <v>21.5</v>
      </c>
      <c r="K7" s="9">
        <v>13.6</v>
      </c>
      <c r="L7" s="9"/>
      <c r="M7" s="9"/>
      <c r="N7" s="9"/>
      <c r="O7" s="9"/>
      <c r="P7" s="33"/>
      <c r="Q7" s="52">
        <f t="shared" si="0"/>
        <v>66.1</v>
      </c>
    </row>
    <row r="8" spans="1:17" s="49" customFormat="1" ht="13.5" customHeight="1">
      <c r="A8" s="54">
        <v>2007</v>
      </c>
      <c r="B8" s="9"/>
      <c r="C8" s="9"/>
      <c r="D8" s="9"/>
      <c r="E8" s="9"/>
      <c r="F8" s="9"/>
      <c r="G8" s="9"/>
      <c r="H8" s="9"/>
      <c r="I8" s="9">
        <v>131.5</v>
      </c>
      <c r="J8" s="9">
        <v>15.2</v>
      </c>
      <c r="K8" s="9">
        <v>13.6</v>
      </c>
      <c r="L8" s="9"/>
      <c r="M8" s="9">
        <v>8</v>
      </c>
      <c r="N8" s="9"/>
      <c r="O8" s="9"/>
      <c r="P8" s="33"/>
      <c r="Q8" s="52">
        <f t="shared" si="0"/>
        <v>168.29999999999998</v>
      </c>
    </row>
    <row r="9" spans="1:17" s="49" customFormat="1" ht="13.5" customHeight="1">
      <c r="A9" s="54">
        <v>2008</v>
      </c>
      <c r="B9" s="9"/>
      <c r="C9" s="9"/>
      <c r="D9" s="9"/>
      <c r="E9" s="9"/>
      <c r="F9" s="9"/>
      <c r="G9" s="9"/>
      <c r="H9" s="9"/>
      <c r="I9" s="9">
        <v>345.3</v>
      </c>
      <c r="J9" s="9">
        <v>4.9</v>
      </c>
      <c r="K9" s="9"/>
      <c r="L9" s="9">
        <v>3.7</v>
      </c>
      <c r="M9" s="9">
        <v>13.8</v>
      </c>
      <c r="N9" s="9"/>
      <c r="O9" s="9"/>
      <c r="P9" s="33"/>
      <c r="Q9" s="52">
        <f t="shared" si="0"/>
        <v>367.7</v>
      </c>
    </row>
    <row r="10" spans="1:17" s="49" customFormat="1" ht="13.5" customHeight="1">
      <c r="A10" s="54">
        <v>2009</v>
      </c>
      <c r="B10" s="9"/>
      <c r="C10" s="9"/>
      <c r="D10" s="9"/>
      <c r="E10" s="9"/>
      <c r="F10" s="9"/>
      <c r="G10" s="9"/>
      <c r="H10" s="9"/>
      <c r="I10" s="9">
        <v>125.9</v>
      </c>
      <c r="J10" s="9">
        <v>49.6</v>
      </c>
      <c r="K10" s="9">
        <v>27.6</v>
      </c>
      <c r="L10" s="9">
        <v>7.9</v>
      </c>
      <c r="M10" s="9">
        <v>69.4</v>
      </c>
      <c r="N10" s="9"/>
      <c r="O10" s="9"/>
      <c r="P10" s="33"/>
      <c r="Q10" s="52">
        <f t="shared" si="0"/>
        <v>280.4</v>
      </c>
    </row>
    <row r="11" spans="1:17" s="49" customFormat="1" ht="13.5" customHeight="1">
      <c r="A11" s="54">
        <v>2010</v>
      </c>
      <c r="B11" s="9"/>
      <c r="C11" s="9"/>
      <c r="D11" s="9"/>
      <c r="E11" s="9"/>
      <c r="F11" s="9"/>
      <c r="G11" s="9"/>
      <c r="H11" s="9">
        <v>62.7</v>
      </c>
      <c r="I11" s="9">
        <v>556.5</v>
      </c>
      <c r="J11" s="9">
        <v>277.3</v>
      </c>
      <c r="K11" s="9">
        <v>112</v>
      </c>
      <c r="L11" s="9">
        <v>38.1</v>
      </c>
      <c r="M11" s="9">
        <v>14.9</v>
      </c>
      <c r="N11" s="9">
        <v>6.9</v>
      </c>
      <c r="O11" s="9"/>
      <c r="P11" s="33"/>
      <c r="Q11" s="52">
        <f t="shared" si="0"/>
        <v>1068.4</v>
      </c>
    </row>
    <row r="12" spans="1:17" s="49" customFormat="1" ht="13.5" customHeight="1">
      <c r="A12" s="54">
        <v>2011</v>
      </c>
      <c r="B12" s="9"/>
      <c r="C12" s="9"/>
      <c r="D12" s="9"/>
      <c r="E12" s="9"/>
      <c r="F12" s="9"/>
      <c r="G12" s="9"/>
      <c r="H12" s="9">
        <v>404.3</v>
      </c>
      <c r="I12" s="9">
        <v>416</v>
      </c>
      <c r="J12" s="9">
        <v>308.8</v>
      </c>
      <c r="K12" s="9">
        <v>420.8</v>
      </c>
      <c r="L12" s="9">
        <v>24.9</v>
      </c>
      <c r="M12" s="9">
        <v>50.3</v>
      </c>
      <c r="N12" s="9"/>
      <c r="O12" s="9"/>
      <c r="P12" s="33"/>
      <c r="Q12" s="52">
        <f t="shared" si="0"/>
        <v>1625.1</v>
      </c>
    </row>
    <row r="13" spans="1:17" s="49" customFormat="1" ht="13.5" customHeight="1">
      <c r="A13" s="54">
        <v>2012</v>
      </c>
      <c r="B13" s="9"/>
      <c r="C13" s="9"/>
      <c r="D13" s="9"/>
      <c r="E13" s="9"/>
      <c r="F13" s="9"/>
      <c r="G13" s="9"/>
      <c r="H13" s="9">
        <v>65.8</v>
      </c>
      <c r="I13" s="9">
        <v>104.2</v>
      </c>
      <c r="J13" s="9">
        <v>98.4</v>
      </c>
      <c r="K13" s="9">
        <v>154.5</v>
      </c>
      <c r="L13" s="9">
        <v>41.2</v>
      </c>
      <c r="M13" s="9">
        <v>9.7</v>
      </c>
      <c r="N13" s="9"/>
      <c r="O13" s="9"/>
      <c r="P13" s="33"/>
      <c r="Q13" s="52">
        <f t="shared" si="0"/>
        <v>473.79999999999995</v>
      </c>
    </row>
    <row r="14" spans="1:17" s="49" customFormat="1" ht="13.5" customHeight="1">
      <c r="A14" s="54">
        <v>2013</v>
      </c>
      <c r="B14" s="9"/>
      <c r="C14" s="9"/>
      <c r="D14" s="9"/>
      <c r="E14" s="9"/>
      <c r="F14" s="9"/>
      <c r="G14" s="9"/>
      <c r="H14" s="9">
        <v>40.6</v>
      </c>
      <c r="I14" s="9">
        <v>17.3</v>
      </c>
      <c r="J14" s="9">
        <v>37</v>
      </c>
      <c r="K14" s="9">
        <v>56.3</v>
      </c>
      <c r="L14" s="9">
        <v>70.2</v>
      </c>
      <c r="M14" s="9">
        <v>18.5</v>
      </c>
      <c r="N14" s="9"/>
      <c r="O14" s="9"/>
      <c r="P14" s="33"/>
      <c r="Q14" s="52">
        <f t="shared" si="0"/>
        <v>239.89999999999998</v>
      </c>
    </row>
    <row r="15" spans="1:17" s="49" customFormat="1" ht="13.5" customHeight="1">
      <c r="A15" s="54">
        <v>2014</v>
      </c>
      <c r="B15" s="9"/>
      <c r="C15" s="9"/>
      <c r="D15" s="9"/>
      <c r="E15" s="9"/>
      <c r="F15" s="9"/>
      <c r="G15" s="9"/>
      <c r="H15" s="9"/>
      <c r="I15" s="9"/>
      <c r="J15" s="9">
        <v>22.8</v>
      </c>
      <c r="K15" s="9"/>
      <c r="L15" s="9"/>
      <c r="M15" s="9">
        <v>24.8</v>
      </c>
      <c r="N15" s="9"/>
      <c r="O15" s="9"/>
      <c r="P15" s="33"/>
      <c r="Q15" s="52">
        <f t="shared" si="0"/>
        <v>47.6</v>
      </c>
    </row>
    <row r="16" spans="1:17" s="49" customFormat="1" ht="13.5" customHeight="1">
      <c r="A16" s="54">
        <v>2015</v>
      </c>
      <c r="B16" s="9"/>
      <c r="C16" s="9"/>
      <c r="D16" s="9"/>
      <c r="E16" s="9"/>
      <c r="F16" s="9"/>
      <c r="G16" s="9"/>
      <c r="H16" s="9">
        <v>6.5</v>
      </c>
      <c r="I16" s="9"/>
      <c r="J16" s="9"/>
      <c r="K16" s="9"/>
      <c r="L16" s="9"/>
      <c r="M16" s="9">
        <v>1.5</v>
      </c>
      <c r="N16" s="9"/>
      <c r="O16" s="9"/>
      <c r="P16" s="33"/>
      <c r="Q16" s="52">
        <f t="shared" si="0"/>
        <v>8</v>
      </c>
    </row>
    <row r="17" spans="1:17" s="49" customFormat="1" ht="13.5" customHeight="1">
      <c r="A17" s="54">
        <v>2016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3"/>
      <c r="Q17" s="52">
        <f t="shared" si="0"/>
        <v>0</v>
      </c>
    </row>
    <row r="18" spans="1:17" s="49" customFormat="1" ht="13.5" customHeight="1" thickBot="1">
      <c r="A18" s="54">
        <v>2017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3"/>
      <c r="Q18" s="52">
        <f t="shared" si="0"/>
        <v>0</v>
      </c>
    </row>
    <row r="19" spans="1:21" s="49" customFormat="1" ht="16.5" customHeight="1" thickBot="1">
      <c r="A19" s="57" t="s">
        <v>14</v>
      </c>
      <c r="B19" s="58">
        <f aca="true" t="shared" si="1" ref="B19:Q19">SUM(B5:B18)</f>
        <v>0</v>
      </c>
      <c r="C19" s="58">
        <f t="shared" si="1"/>
        <v>0</v>
      </c>
      <c r="D19" s="58">
        <f t="shared" si="1"/>
        <v>0</v>
      </c>
      <c r="E19" s="58">
        <f t="shared" si="1"/>
        <v>0</v>
      </c>
      <c r="F19" s="58">
        <f t="shared" si="1"/>
        <v>0</v>
      </c>
      <c r="G19" s="58">
        <f t="shared" si="1"/>
        <v>0</v>
      </c>
      <c r="H19" s="58">
        <f t="shared" si="1"/>
        <v>579.9</v>
      </c>
      <c r="I19" s="58">
        <f t="shared" si="1"/>
        <v>1796.4</v>
      </c>
      <c r="J19" s="58">
        <f t="shared" si="1"/>
        <v>872.8</v>
      </c>
      <c r="K19" s="58">
        <f t="shared" si="1"/>
        <v>807.5</v>
      </c>
      <c r="L19" s="58">
        <f t="shared" si="1"/>
        <v>186</v>
      </c>
      <c r="M19" s="58">
        <f t="shared" si="1"/>
        <v>210.9</v>
      </c>
      <c r="N19" s="58">
        <f t="shared" si="1"/>
        <v>6.9</v>
      </c>
      <c r="O19" s="58">
        <f t="shared" si="1"/>
        <v>0</v>
      </c>
      <c r="P19" s="58">
        <f t="shared" si="1"/>
        <v>0</v>
      </c>
      <c r="Q19" s="60">
        <f t="shared" si="1"/>
        <v>4460.4</v>
      </c>
      <c r="R19" s="18"/>
      <c r="S19" s="18"/>
      <c r="T19" s="18"/>
      <c r="U19" s="18"/>
    </row>
    <row r="20" spans="1:2" ht="12.75">
      <c r="A20" s="5" t="s">
        <v>15</v>
      </c>
      <c r="B20" s="6" t="s">
        <v>21</v>
      </c>
    </row>
    <row r="21" spans="1:13" ht="12.75">
      <c r="A21" s="37"/>
      <c r="B21" s="37"/>
      <c r="C21" s="6"/>
      <c r="G21" s="96"/>
      <c r="H21" s="96"/>
      <c r="I21" s="96"/>
      <c r="J21" s="96"/>
      <c r="K21" s="96"/>
      <c r="L21" s="96"/>
      <c r="M21" s="96"/>
    </row>
    <row r="22" spans="1:14" ht="12.75">
      <c r="A22" s="1"/>
      <c r="B22" s="1"/>
      <c r="C22" s="27"/>
      <c r="H22" s="95"/>
      <c r="I22" s="95"/>
      <c r="J22" s="95"/>
      <c r="K22" s="95"/>
      <c r="L22" s="95"/>
      <c r="M22" s="95"/>
      <c r="N22" s="95"/>
    </row>
    <row r="24" spans="1:17" ht="15.75">
      <c r="A24" s="102" t="s">
        <v>42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ht="12.75">
      <c r="A25" s="103" t="s">
        <v>26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ht="13.5" thickBot="1"/>
    <row r="27" spans="1:17" s="89" customFormat="1" ht="16.5" customHeight="1" thickBot="1">
      <c r="A27" s="57" t="s">
        <v>0</v>
      </c>
      <c r="B27" s="85" t="s">
        <v>47</v>
      </c>
      <c r="C27" s="85" t="s">
        <v>1</v>
      </c>
      <c r="D27" s="85" t="s">
        <v>2</v>
      </c>
      <c r="E27" s="85" t="s">
        <v>3</v>
      </c>
      <c r="F27" s="85" t="s">
        <v>4</v>
      </c>
      <c r="G27" s="85" t="s">
        <v>5</v>
      </c>
      <c r="H27" s="85" t="s">
        <v>6</v>
      </c>
      <c r="I27" s="85" t="s">
        <v>7</v>
      </c>
      <c r="J27" s="85" t="s">
        <v>8</v>
      </c>
      <c r="K27" s="85" t="s">
        <v>9</v>
      </c>
      <c r="L27" s="85" t="s">
        <v>48</v>
      </c>
      <c r="M27" s="85" t="s">
        <v>10</v>
      </c>
      <c r="N27" s="85" t="s">
        <v>11</v>
      </c>
      <c r="O27" s="85" t="s">
        <v>12</v>
      </c>
      <c r="P27" s="87" t="s">
        <v>13</v>
      </c>
      <c r="Q27" s="88" t="s">
        <v>14</v>
      </c>
    </row>
    <row r="28" spans="1:17" s="49" customFormat="1" ht="13.5" customHeight="1">
      <c r="A28" s="66">
        <v>2004</v>
      </c>
      <c r="B28" s="9"/>
      <c r="C28" s="9"/>
      <c r="D28" s="9"/>
      <c r="E28" s="9"/>
      <c r="F28" s="9"/>
      <c r="G28" s="9"/>
      <c r="H28" s="9"/>
      <c r="I28" s="9"/>
      <c r="J28" s="9">
        <v>568.6</v>
      </c>
      <c r="K28" s="9"/>
      <c r="L28" s="9"/>
      <c r="M28" s="9"/>
      <c r="N28" s="9"/>
      <c r="O28" s="9"/>
      <c r="P28" s="33"/>
      <c r="Q28" s="52">
        <f aca="true" t="shared" si="2" ref="Q28:Q41">SUM(B28:P28)</f>
        <v>568.6</v>
      </c>
    </row>
    <row r="29" spans="1:17" s="49" customFormat="1" ht="13.5" customHeight="1">
      <c r="A29" s="54">
        <v>2005</v>
      </c>
      <c r="B29" s="9"/>
      <c r="C29" s="9"/>
      <c r="D29" s="9"/>
      <c r="E29" s="9"/>
      <c r="F29" s="9"/>
      <c r="G29" s="9"/>
      <c r="H29" s="9"/>
      <c r="I29" s="9">
        <v>3192</v>
      </c>
      <c r="J29" s="9">
        <v>2317.5</v>
      </c>
      <c r="K29" s="9">
        <v>523.6</v>
      </c>
      <c r="L29" s="9"/>
      <c r="M29" s="9"/>
      <c r="N29" s="9"/>
      <c r="O29" s="9"/>
      <c r="P29" s="33"/>
      <c r="Q29" s="52">
        <f t="shared" si="2"/>
        <v>6033.1</v>
      </c>
    </row>
    <row r="30" spans="1:17" s="49" customFormat="1" ht="13.5" customHeight="1">
      <c r="A30" s="54">
        <v>2006</v>
      </c>
      <c r="B30" s="9"/>
      <c r="C30" s="9"/>
      <c r="D30" s="9"/>
      <c r="E30" s="9"/>
      <c r="F30" s="9"/>
      <c r="G30" s="9"/>
      <c r="H30" s="9"/>
      <c r="I30" s="9">
        <v>2484.9</v>
      </c>
      <c r="J30" s="9">
        <v>1331.9</v>
      </c>
      <c r="K30" s="9">
        <v>1049</v>
      </c>
      <c r="L30" s="9"/>
      <c r="M30" s="9"/>
      <c r="N30" s="9"/>
      <c r="O30" s="9"/>
      <c r="P30" s="33"/>
      <c r="Q30" s="52">
        <f t="shared" si="2"/>
        <v>4865.8</v>
      </c>
    </row>
    <row r="31" spans="1:17" s="49" customFormat="1" ht="13.5" customHeight="1">
      <c r="A31" s="54">
        <v>2007</v>
      </c>
      <c r="B31" s="9"/>
      <c r="C31" s="9"/>
      <c r="D31" s="9"/>
      <c r="E31" s="9"/>
      <c r="F31" s="9"/>
      <c r="G31" s="9"/>
      <c r="H31" s="9"/>
      <c r="I31" s="9">
        <v>5737.4</v>
      </c>
      <c r="J31" s="9">
        <v>958.3</v>
      </c>
      <c r="K31" s="9">
        <v>893.2</v>
      </c>
      <c r="L31" s="9"/>
      <c r="M31" s="9">
        <v>342.6</v>
      </c>
      <c r="N31" s="9"/>
      <c r="O31" s="9"/>
      <c r="P31" s="33"/>
      <c r="Q31" s="52">
        <f t="shared" si="2"/>
        <v>7931.5</v>
      </c>
    </row>
    <row r="32" spans="1:17" s="49" customFormat="1" ht="13.5" customHeight="1">
      <c r="A32" s="54">
        <v>2008</v>
      </c>
      <c r="B32" s="9"/>
      <c r="C32" s="9"/>
      <c r="D32" s="9"/>
      <c r="E32" s="9"/>
      <c r="F32" s="9"/>
      <c r="G32" s="9"/>
      <c r="H32" s="9"/>
      <c r="I32" s="9">
        <v>21590.7</v>
      </c>
      <c r="J32" s="9">
        <v>218.2</v>
      </c>
      <c r="K32" s="9"/>
      <c r="L32" s="9">
        <v>167.1</v>
      </c>
      <c r="M32" s="9">
        <v>497.1</v>
      </c>
      <c r="N32" s="9"/>
      <c r="O32" s="9"/>
      <c r="P32" s="33"/>
      <c r="Q32" s="52">
        <f t="shared" si="2"/>
        <v>22473.1</v>
      </c>
    </row>
    <row r="33" spans="1:17" s="49" customFormat="1" ht="13.5" customHeight="1">
      <c r="A33" s="54">
        <v>2009</v>
      </c>
      <c r="B33" s="9"/>
      <c r="C33" s="9"/>
      <c r="D33" s="9"/>
      <c r="E33" s="9"/>
      <c r="F33" s="9"/>
      <c r="G33" s="9"/>
      <c r="H33" s="9"/>
      <c r="I33" s="9">
        <v>13025.1</v>
      </c>
      <c r="J33" s="9">
        <v>9532</v>
      </c>
      <c r="K33" s="9">
        <v>4718.5</v>
      </c>
      <c r="L33" s="9">
        <v>413.3</v>
      </c>
      <c r="M33" s="9">
        <v>4910</v>
      </c>
      <c r="N33" s="9"/>
      <c r="O33" s="9"/>
      <c r="P33" s="33"/>
      <c r="Q33" s="52">
        <f t="shared" si="2"/>
        <v>32598.899999999998</v>
      </c>
    </row>
    <row r="34" spans="1:17" s="49" customFormat="1" ht="13.5" customHeight="1">
      <c r="A34" s="54">
        <v>2010</v>
      </c>
      <c r="B34" s="9"/>
      <c r="C34" s="9"/>
      <c r="D34" s="9"/>
      <c r="E34" s="9"/>
      <c r="F34" s="9"/>
      <c r="G34" s="9"/>
      <c r="H34" s="9">
        <v>13179</v>
      </c>
      <c r="I34" s="9">
        <v>104381.2</v>
      </c>
      <c r="J34" s="9">
        <v>55455.4</v>
      </c>
      <c r="K34" s="9">
        <v>21293.3</v>
      </c>
      <c r="L34" s="9">
        <v>4664.6</v>
      </c>
      <c r="M34" s="9">
        <v>1794.6</v>
      </c>
      <c r="N34" s="9">
        <v>1138.9</v>
      </c>
      <c r="O34" s="9"/>
      <c r="P34" s="33"/>
      <c r="Q34" s="52">
        <f t="shared" si="2"/>
        <v>201907</v>
      </c>
    </row>
    <row r="35" spans="1:17" s="49" customFormat="1" ht="13.5" customHeight="1">
      <c r="A35" s="54">
        <v>2011</v>
      </c>
      <c r="B35" s="9"/>
      <c r="C35" s="9"/>
      <c r="D35" s="9"/>
      <c r="E35" s="9"/>
      <c r="F35" s="9"/>
      <c r="G35" s="9"/>
      <c r="H35" s="9">
        <v>88396.6</v>
      </c>
      <c r="I35" s="9">
        <v>87931.8</v>
      </c>
      <c r="J35" s="9">
        <v>54069.5</v>
      </c>
      <c r="K35" s="9">
        <v>82739.8</v>
      </c>
      <c r="L35" s="9">
        <v>2716.9</v>
      </c>
      <c r="M35" s="9">
        <v>6694.6</v>
      </c>
      <c r="N35" s="9"/>
      <c r="O35" s="9"/>
      <c r="P35" s="33"/>
      <c r="Q35" s="52">
        <f t="shared" si="2"/>
        <v>322549.2</v>
      </c>
    </row>
    <row r="36" spans="1:17" s="49" customFormat="1" ht="13.5" customHeight="1">
      <c r="A36" s="54">
        <v>2012</v>
      </c>
      <c r="B36" s="9"/>
      <c r="C36" s="9"/>
      <c r="D36" s="9"/>
      <c r="E36" s="9"/>
      <c r="F36" s="9"/>
      <c r="G36" s="9"/>
      <c r="H36" s="9">
        <v>11071.8</v>
      </c>
      <c r="I36" s="9">
        <v>12665.5</v>
      </c>
      <c r="J36" s="9">
        <v>11782.4</v>
      </c>
      <c r="K36" s="9">
        <v>12448.8</v>
      </c>
      <c r="L36" s="9">
        <v>4384.7</v>
      </c>
      <c r="M36" s="9">
        <v>475.8</v>
      </c>
      <c r="N36" s="9"/>
      <c r="O36" s="9"/>
      <c r="P36" s="33"/>
      <c r="Q36" s="52">
        <f t="shared" si="2"/>
        <v>52829</v>
      </c>
    </row>
    <row r="37" spans="1:17" s="49" customFormat="1" ht="13.5" customHeight="1">
      <c r="A37" s="54">
        <v>2013</v>
      </c>
      <c r="B37" s="9"/>
      <c r="C37" s="9"/>
      <c r="D37" s="9"/>
      <c r="E37" s="9"/>
      <c r="F37" s="9"/>
      <c r="G37" s="9"/>
      <c r="H37" s="9">
        <v>6064.3</v>
      </c>
      <c r="I37" s="9">
        <v>1667.9</v>
      </c>
      <c r="J37" s="9">
        <v>4452</v>
      </c>
      <c r="K37" s="9">
        <v>6889.5</v>
      </c>
      <c r="L37" s="9">
        <v>6203.7</v>
      </c>
      <c r="M37" s="9">
        <v>1594.6</v>
      </c>
      <c r="N37" s="9"/>
      <c r="O37" s="9"/>
      <c r="P37" s="33"/>
      <c r="Q37" s="52">
        <f t="shared" si="2"/>
        <v>26872</v>
      </c>
    </row>
    <row r="38" spans="1:17" s="49" customFormat="1" ht="13.5" customHeight="1">
      <c r="A38" s="54">
        <v>2014</v>
      </c>
      <c r="B38" s="9"/>
      <c r="C38" s="9"/>
      <c r="D38" s="9"/>
      <c r="E38" s="9"/>
      <c r="F38" s="9"/>
      <c r="G38" s="9"/>
      <c r="H38" s="9"/>
      <c r="I38" s="9"/>
      <c r="J38" s="9">
        <v>2317.3</v>
      </c>
      <c r="K38" s="9"/>
      <c r="L38" s="9"/>
      <c r="M38" s="9">
        <v>2003</v>
      </c>
      <c r="N38" s="9"/>
      <c r="O38" s="9"/>
      <c r="P38" s="33"/>
      <c r="Q38" s="52">
        <f t="shared" si="2"/>
        <v>4320.3</v>
      </c>
    </row>
    <row r="39" spans="1:17" s="49" customFormat="1" ht="13.5" customHeight="1">
      <c r="A39" s="54">
        <v>2015</v>
      </c>
      <c r="B39" s="9"/>
      <c r="C39" s="9"/>
      <c r="D39" s="9"/>
      <c r="E39" s="9"/>
      <c r="F39" s="9"/>
      <c r="G39" s="9"/>
      <c r="H39" s="9">
        <v>828</v>
      </c>
      <c r="I39" s="9"/>
      <c r="J39" s="9"/>
      <c r="K39" s="9"/>
      <c r="L39" s="9"/>
      <c r="M39" s="9">
        <v>57.8</v>
      </c>
      <c r="N39" s="9"/>
      <c r="O39" s="9"/>
      <c r="P39" s="33"/>
      <c r="Q39" s="52">
        <f t="shared" si="2"/>
        <v>885.8</v>
      </c>
    </row>
    <row r="40" spans="1:17" s="49" customFormat="1" ht="13.5" customHeight="1">
      <c r="A40" s="54">
        <v>2016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3"/>
      <c r="Q40" s="52">
        <f t="shared" si="2"/>
        <v>0</v>
      </c>
    </row>
    <row r="41" spans="1:17" s="49" customFormat="1" ht="13.5" customHeight="1" thickBot="1">
      <c r="A41" s="54">
        <v>2017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3"/>
      <c r="Q41" s="52">
        <f t="shared" si="2"/>
        <v>0</v>
      </c>
    </row>
    <row r="42" spans="1:17" s="49" customFormat="1" ht="16.5" customHeight="1" thickBot="1">
      <c r="A42" s="57" t="s">
        <v>14</v>
      </c>
      <c r="B42" s="58">
        <f aca="true" t="shared" si="3" ref="B42:Q42">SUM(B28:B41)</f>
        <v>0</v>
      </c>
      <c r="C42" s="58">
        <f t="shared" si="3"/>
        <v>0</v>
      </c>
      <c r="D42" s="58">
        <f t="shared" si="3"/>
        <v>0</v>
      </c>
      <c r="E42" s="58">
        <f t="shared" si="3"/>
        <v>0</v>
      </c>
      <c r="F42" s="58">
        <f t="shared" si="3"/>
        <v>0</v>
      </c>
      <c r="G42" s="58">
        <f t="shared" si="3"/>
        <v>0</v>
      </c>
      <c r="H42" s="58">
        <f t="shared" si="3"/>
        <v>119539.70000000001</v>
      </c>
      <c r="I42" s="58">
        <f t="shared" si="3"/>
        <v>252676.49999999997</v>
      </c>
      <c r="J42" s="58">
        <f t="shared" si="3"/>
        <v>143003.09999999998</v>
      </c>
      <c r="K42" s="58">
        <f t="shared" si="3"/>
        <v>130555.7</v>
      </c>
      <c r="L42" s="58">
        <f t="shared" si="3"/>
        <v>18550.3</v>
      </c>
      <c r="M42" s="58">
        <f t="shared" si="3"/>
        <v>18370.1</v>
      </c>
      <c r="N42" s="58">
        <f t="shared" si="3"/>
        <v>1138.9</v>
      </c>
      <c r="O42" s="58">
        <f t="shared" si="3"/>
        <v>0</v>
      </c>
      <c r="P42" s="59">
        <f t="shared" si="3"/>
        <v>0</v>
      </c>
      <c r="Q42" s="60">
        <f t="shared" si="3"/>
        <v>683834.3</v>
      </c>
    </row>
    <row r="43" spans="1:2" ht="12.75">
      <c r="A43" s="5" t="s">
        <v>15</v>
      </c>
      <c r="B43" s="6" t="s">
        <v>21</v>
      </c>
    </row>
    <row r="44" spans="1:3" ht="12.75">
      <c r="A44" s="37"/>
      <c r="B44" s="37"/>
      <c r="C44" s="6"/>
    </row>
  </sheetData>
  <sheetProtection/>
  <mergeCells count="4">
    <mergeCell ref="A1:Q1"/>
    <mergeCell ref="A24:Q24"/>
    <mergeCell ref="A2:Q2"/>
    <mergeCell ref="A25:Q25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7.7109375" style="27" customWidth="1"/>
    <col min="3" max="5" width="7.7109375" style="17" customWidth="1"/>
    <col min="6" max="6" width="8.57421875" style="17" customWidth="1"/>
    <col min="7" max="7" width="9.7109375" style="17" customWidth="1"/>
    <col min="8" max="8" width="8.57421875" style="17" customWidth="1"/>
    <col min="9" max="10" width="9.7109375" style="17" customWidth="1"/>
    <col min="11" max="12" width="8.8515625" style="17" customWidth="1"/>
    <col min="13" max="13" width="8.57421875" style="17" customWidth="1"/>
    <col min="14" max="14" width="8.7109375" style="17" customWidth="1"/>
    <col min="15" max="15" width="8.421875" style="17" customWidth="1"/>
    <col min="16" max="16" width="7.7109375" style="17" customWidth="1"/>
    <col min="17" max="17" width="10.7109375" style="17" customWidth="1"/>
    <col min="18" max="16384" width="11.421875" style="17" customWidth="1"/>
  </cols>
  <sheetData>
    <row r="1" spans="1:17" ht="15.75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7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18" customFormat="1" ht="13.5" customHeight="1">
      <c r="A5" s="53" t="s">
        <v>44</v>
      </c>
      <c r="B5" s="10"/>
      <c r="C5" s="10"/>
      <c r="D5" s="10"/>
      <c r="E5" s="10"/>
      <c r="F5" s="10"/>
      <c r="G5" s="10">
        <v>16.8</v>
      </c>
      <c r="H5" s="10"/>
      <c r="I5" s="10"/>
      <c r="J5" s="10">
        <v>2847.1</v>
      </c>
      <c r="K5" s="10"/>
      <c r="L5" s="10"/>
      <c r="M5" s="10"/>
      <c r="N5" s="10"/>
      <c r="O5" s="10"/>
      <c r="P5" s="32"/>
      <c r="Q5" s="51">
        <f>SUM(B5:P5)</f>
        <v>2863.9</v>
      </c>
    </row>
    <row r="6" spans="1:17" s="18" customFormat="1" ht="13.5" customHeight="1">
      <c r="A6" s="54">
        <v>1984</v>
      </c>
      <c r="B6" s="9"/>
      <c r="C6" s="9"/>
      <c r="D6" s="9"/>
      <c r="E6" s="9"/>
      <c r="F6" s="9"/>
      <c r="G6" s="9"/>
      <c r="H6" s="9"/>
      <c r="I6" s="9"/>
      <c r="J6" s="9">
        <v>771.7</v>
      </c>
      <c r="K6" s="9"/>
      <c r="L6" s="9"/>
      <c r="M6" s="9"/>
      <c r="N6" s="9"/>
      <c r="O6" s="9"/>
      <c r="P6" s="33"/>
      <c r="Q6" s="52">
        <f aca="true" t="shared" si="0" ref="Q6:Q39">SUM(B6:P6)</f>
        <v>771.7</v>
      </c>
    </row>
    <row r="7" spans="1:17" s="18" customFormat="1" ht="13.5" customHeight="1">
      <c r="A7" s="54">
        <v>1985</v>
      </c>
      <c r="B7" s="9"/>
      <c r="C7" s="9"/>
      <c r="D7" s="9"/>
      <c r="E7" s="9"/>
      <c r="F7" s="9"/>
      <c r="G7" s="9">
        <v>119.5</v>
      </c>
      <c r="H7" s="9"/>
      <c r="I7" s="9"/>
      <c r="J7" s="9">
        <v>583.2</v>
      </c>
      <c r="K7" s="9"/>
      <c r="L7" s="9"/>
      <c r="M7" s="9"/>
      <c r="N7" s="9"/>
      <c r="O7" s="9"/>
      <c r="P7" s="33"/>
      <c r="Q7" s="52">
        <f t="shared" si="0"/>
        <v>702.7</v>
      </c>
    </row>
    <row r="8" spans="1:17" s="18" customFormat="1" ht="13.5" customHeight="1">
      <c r="A8" s="54">
        <v>1986</v>
      </c>
      <c r="B8" s="9"/>
      <c r="C8" s="9"/>
      <c r="D8" s="9"/>
      <c r="E8" s="9"/>
      <c r="F8" s="9"/>
      <c r="G8" s="9"/>
      <c r="H8" s="9"/>
      <c r="I8" s="9"/>
      <c r="J8" s="9">
        <v>970</v>
      </c>
      <c r="K8" s="9"/>
      <c r="L8" s="9"/>
      <c r="M8" s="9"/>
      <c r="N8" s="9"/>
      <c r="O8" s="9"/>
      <c r="P8" s="33"/>
      <c r="Q8" s="52">
        <f t="shared" si="0"/>
        <v>970</v>
      </c>
    </row>
    <row r="9" spans="1:17" s="18" customFormat="1" ht="13.5" customHeight="1">
      <c r="A9" s="54">
        <v>1987</v>
      </c>
      <c r="B9" s="9"/>
      <c r="C9" s="9"/>
      <c r="D9" s="9"/>
      <c r="E9" s="9"/>
      <c r="F9" s="9"/>
      <c r="G9" s="9">
        <v>20.4</v>
      </c>
      <c r="H9" s="9"/>
      <c r="I9" s="9"/>
      <c r="J9" s="9">
        <v>578.4</v>
      </c>
      <c r="K9" s="9"/>
      <c r="L9" s="9"/>
      <c r="M9" s="9"/>
      <c r="N9" s="9"/>
      <c r="O9" s="9"/>
      <c r="P9" s="33"/>
      <c r="Q9" s="52">
        <f t="shared" si="0"/>
        <v>598.8</v>
      </c>
    </row>
    <row r="10" spans="1:17" s="18" customFormat="1" ht="13.5" customHeight="1">
      <c r="A10" s="54">
        <v>1988</v>
      </c>
      <c r="B10" s="9"/>
      <c r="C10" s="9"/>
      <c r="D10" s="9"/>
      <c r="E10" s="9"/>
      <c r="F10" s="9"/>
      <c r="G10" s="9"/>
      <c r="H10" s="9"/>
      <c r="I10" s="9"/>
      <c r="J10" s="9">
        <v>392.9</v>
      </c>
      <c r="K10" s="9"/>
      <c r="L10" s="9"/>
      <c r="M10" s="9"/>
      <c r="N10" s="9"/>
      <c r="O10" s="9">
        <v>73</v>
      </c>
      <c r="P10" s="33"/>
      <c r="Q10" s="52">
        <f t="shared" si="0"/>
        <v>465.9</v>
      </c>
    </row>
    <row r="11" spans="1:17" s="18" customFormat="1" ht="13.5" customHeight="1">
      <c r="A11" s="54">
        <v>1989</v>
      </c>
      <c r="B11" s="9"/>
      <c r="C11" s="9"/>
      <c r="D11" s="9"/>
      <c r="E11" s="9"/>
      <c r="F11" s="9"/>
      <c r="G11" s="9"/>
      <c r="H11" s="9"/>
      <c r="I11" s="9"/>
      <c r="J11" s="9">
        <v>37.8</v>
      </c>
      <c r="K11" s="9"/>
      <c r="L11" s="9"/>
      <c r="M11" s="9"/>
      <c r="N11" s="9"/>
      <c r="O11" s="9"/>
      <c r="P11" s="33"/>
      <c r="Q11" s="52">
        <f t="shared" si="0"/>
        <v>37.8</v>
      </c>
    </row>
    <row r="12" spans="1:17" s="18" customFormat="1" ht="13.5" customHeight="1">
      <c r="A12" s="54">
        <v>1990</v>
      </c>
      <c r="B12" s="9"/>
      <c r="C12" s="9"/>
      <c r="D12" s="9"/>
      <c r="E12" s="9"/>
      <c r="F12" s="9"/>
      <c r="G12" s="9"/>
      <c r="H12" s="9"/>
      <c r="I12" s="9"/>
      <c r="J12" s="9">
        <v>113.1</v>
      </c>
      <c r="K12" s="9"/>
      <c r="L12" s="9"/>
      <c r="M12" s="9"/>
      <c r="N12" s="9"/>
      <c r="O12" s="9"/>
      <c r="P12" s="33"/>
      <c r="Q12" s="52">
        <f t="shared" si="0"/>
        <v>113.1</v>
      </c>
    </row>
    <row r="13" spans="1:17" s="18" customFormat="1" ht="13.5" customHeight="1">
      <c r="A13" s="54">
        <v>1991</v>
      </c>
      <c r="B13" s="9"/>
      <c r="C13" s="9"/>
      <c r="D13" s="9"/>
      <c r="E13" s="9"/>
      <c r="F13" s="9"/>
      <c r="G13" s="9"/>
      <c r="H13" s="9"/>
      <c r="I13" s="9"/>
      <c r="J13" s="9">
        <v>57.9</v>
      </c>
      <c r="K13" s="9"/>
      <c r="L13" s="9"/>
      <c r="M13" s="9"/>
      <c r="N13" s="9"/>
      <c r="O13" s="9">
        <v>63.8</v>
      </c>
      <c r="P13" s="33"/>
      <c r="Q13" s="52">
        <f t="shared" si="0"/>
        <v>121.69999999999999</v>
      </c>
    </row>
    <row r="14" spans="1:17" s="18" customFormat="1" ht="13.5" customHeight="1">
      <c r="A14" s="54">
        <v>1992</v>
      </c>
      <c r="B14" s="9"/>
      <c r="C14" s="9"/>
      <c r="D14" s="9"/>
      <c r="E14" s="9"/>
      <c r="F14" s="9"/>
      <c r="G14" s="9"/>
      <c r="H14" s="9"/>
      <c r="I14" s="9">
        <v>51.6</v>
      </c>
      <c r="J14" s="9">
        <v>74.1</v>
      </c>
      <c r="K14" s="9"/>
      <c r="L14" s="9"/>
      <c r="M14" s="9"/>
      <c r="N14" s="9"/>
      <c r="O14" s="9"/>
      <c r="P14" s="33"/>
      <c r="Q14" s="52">
        <f t="shared" si="0"/>
        <v>125.69999999999999</v>
      </c>
    </row>
    <row r="15" spans="1:17" s="18" customFormat="1" ht="13.5" customHeight="1">
      <c r="A15" s="54">
        <v>1993</v>
      </c>
      <c r="B15" s="9"/>
      <c r="C15" s="9"/>
      <c r="D15" s="9"/>
      <c r="E15" s="9"/>
      <c r="F15" s="9"/>
      <c r="G15" s="9"/>
      <c r="H15" s="9"/>
      <c r="I15" s="9"/>
      <c r="J15" s="9">
        <v>115.7</v>
      </c>
      <c r="K15" s="9"/>
      <c r="L15" s="9"/>
      <c r="M15" s="9"/>
      <c r="N15" s="9"/>
      <c r="O15" s="9">
        <v>30.5</v>
      </c>
      <c r="P15" s="33"/>
      <c r="Q15" s="52">
        <f t="shared" si="0"/>
        <v>146.2</v>
      </c>
    </row>
    <row r="16" spans="1:17" s="18" customFormat="1" ht="13.5" customHeight="1">
      <c r="A16" s="54">
        <v>1994</v>
      </c>
      <c r="B16" s="9"/>
      <c r="C16" s="9"/>
      <c r="D16" s="9"/>
      <c r="E16" s="9"/>
      <c r="F16" s="9"/>
      <c r="G16" s="9"/>
      <c r="H16" s="9"/>
      <c r="I16" s="9"/>
      <c r="J16" s="9">
        <v>140.2</v>
      </c>
      <c r="K16" s="9"/>
      <c r="L16" s="9"/>
      <c r="M16" s="9"/>
      <c r="N16" s="9"/>
      <c r="O16" s="9"/>
      <c r="P16" s="33"/>
      <c r="Q16" s="52">
        <f t="shared" si="0"/>
        <v>140.2</v>
      </c>
    </row>
    <row r="17" spans="1:17" s="18" customFormat="1" ht="13.5" customHeight="1">
      <c r="A17" s="54">
        <v>1995</v>
      </c>
      <c r="B17" s="9"/>
      <c r="C17" s="9"/>
      <c r="D17" s="9"/>
      <c r="E17" s="9"/>
      <c r="F17" s="9"/>
      <c r="G17" s="9"/>
      <c r="H17" s="9"/>
      <c r="I17" s="9">
        <v>161.3</v>
      </c>
      <c r="J17" s="9">
        <v>322</v>
      </c>
      <c r="K17" s="9"/>
      <c r="L17" s="9"/>
      <c r="M17" s="9"/>
      <c r="N17" s="9"/>
      <c r="O17" s="9"/>
      <c r="P17" s="33"/>
      <c r="Q17" s="52">
        <f t="shared" si="0"/>
        <v>483.3</v>
      </c>
    </row>
    <row r="18" spans="1:17" s="18" customFormat="1" ht="13.5" customHeight="1">
      <c r="A18" s="54">
        <v>1996</v>
      </c>
      <c r="B18" s="9"/>
      <c r="C18" s="9"/>
      <c r="D18" s="9"/>
      <c r="E18" s="9"/>
      <c r="F18" s="9"/>
      <c r="G18" s="9"/>
      <c r="H18" s="9"/>
      <c r="I18" s="9"/>
      <c r="J18" s="9">
        <v>200.8</v>
      </c>
      <c r="K18" s="9"/>
      <c r="L18" s="9"/>
      <c r="M18" s="9"/>
      <c r="N18" s="9"/>
      <c r="O18" s="9"/>
      <c r="P18" s="33"/>
      <c r="Q18" s="52">
        <f t="shared" si="0"/>
        <v>200.8</v>
      </c>
    </row>
    <row r="19" spans="1:17" s="18" customFormat="1" ht="13.5" customHeight="1">
      <c r="A19" s="54">
        <v>1997</v>
      </c>
      <c r="B19" s="9"/>
      <c r="C19" s="9"/>
      <c r="D19" s="9"/>
      <c r="E19" s="9"/>
      <c r="F19" s="9"/>
      <c r="G19" s="9"/>
      <c r="H19" s="9"/>
      <c r="I19" s="9">
        <v>62.3</v>
      </c>
      <c r="J19" s="9">
        <v>42.7</v>
      </c>
      <c r="K19" s="9"/>
      <c r="L19" s="9"/>
      <c r="M19" s="9"/>
      <c r="N19" s="9"/>
      <c r="O19" s="9">
        <v>98.6</v>
      </c>
      <c r="P19" s="33"/>
      <c r="Q19" s="52">
        <f t="shared" si="0"/>
        <v>203.6</v>
      </c>
    </row>
    <row r="20" spans="1:17" s="18" customFormat="1" ht="13.5" customHeight="1">
      <c r="A20" s="54">
        <v>1998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3"/>
      <c r="Q20" s="52">
        <f t="shared" si="0"/>
        <v>0</v>
      </c>
    </row>
    <row r="21" spans="1:17" s="18" customFormat="1" ht="13.5" customHeight="1">
      <c r="A21" s="54">
        <v>1999</v>
      </c>
      <c r="B21" s="9"/>
      <c r="C21" s="9"/>
      <c r="D21" s="9"/>
      <c r="E21" s="9"/>
      <c r="F21" s="9"/>
      <c r="G21" s="9"/>
      <c r="H21" s="9"/>
      <c r="I21" s="9"/>
      <c r="J21" s="9">
        <v>8.6</v>
      </c>
      <c r="K21" s="9"/>
      <c r="L21" s="9"/>
      <c r="M21" s="9"/>
      <c r="N21" s="9"/>
      <c r="O21" s="9"/>
      <c r="P21" s="33"/>
      <c r="Q21" s="52">
        <f t="shared" si="0"/>
        <v>8.6</v>
      </c>
    </row>
    <row r="22" spans="1:17" s="18" customFormat="1" ht="13.5" customHeight="1">
      <c r="A22" s="54">
        <v>2000</v>
      </c>
      <c r="B22" s="9"/>
      <c r="C22" s="9"/>
      <c r="D22" s="9"/>
      <c r="E22" s="9"/>
      <c r="F22" s="9"/>
      <c r="G22" s="9"/>
      <c r="H22" s="9">
        <v>115.6</v>
      </c>
      <c r="I22" s="9"/>
      <c r="J22" s="9"/>
      <c r="K22" s="9"/>
      <c r="L22" s="9"/>
      <c r="M22" s="9"/>
      <c r="N22" s="9"/>
      <c r="O22" s="9"/>
      <c r="P22" s="33"/>
      <c r="Q22" s="52">
        <f t="shared" si="0"/>
        <v>115.6</v>
      </c>
    </row>
    <row r="23" spans="1:17" s="18" customFormat="1" ht="13.5" customHeight="1">
      <c r="A23" s="54">
        <v>2001</v>
      </c>
      <c r="B23" s="9"/>
      <c r="C23" s="9"/>
      <c r="D23" s="9"/>
      <c r="E23" s="9"/>
      <c r="F23" s="9"/>
      <c r="G23" s="9"/>
      <c r="H23" s="9">
        <v>12.8</v>
      </c>
      <c r="I23" s="9"/>
      <c r="J23" s="9"/>
      <c r="K23" s="9"/>
      <c r="L23" s="9"/>
      <c r="M23" s="9"/>
      <c r="N23" s="9"/>
      <c r="O23" s="9"/>
      <c r="P23" s="33"/>
      <c r="Q23" s="52">
        <f t="shared" si="0"/>
        <v>12.8</v>
      </c>
    </row>
    <row r="24" spans="1:17" s="18" customFormat="1" ht="13.5" customHeight="1">
      <c r="A24" s="55">
        <v>2002</v>
      </c>
      <c r="B24" s="16"/>
      <c r="C24" s="16"/>
      <c r="D24" s="16"/>
      <c r="E24" s="16"/>
      <c r="F24" s="16"/>
      <c r="G24" s="16"/>
      <c r="H24" s="16">
        <v>18</v>
      </c>
      <c r="I24" s="16"/>
      <c r="J24" s="16"/>
      <c r="K24" s="16"/>
      <c r="L24" s="16"/>
      <c r="M24" s="16"/>
      <c r="N24" s="16"/>
      <c r="O24" s="16"/>
      <c r="P24" s="34"/>
      <c r="Q24" s="52">
        <f t="shared" si="0"/>
        <v>18</v>
      </c>
    </row>
    <row r="25" spans="1:17" s="18" customFormat="1" ht="13.5" customHeight="1">
      <c r="A25" s="54">
        <v>2003</v>
      </c>
      <c r="B25" s="9"/>
      <c r="C25" s="9"/>
      <c r="D25" s="9"/>
      <c r="E25" s="9"/>
      <c r="F25" s="9"/>
      <c r="G25" s="9"/>
      <c r="H25" s="9"/>
      <c r="I25" s="9">
        <v>582.5</v>
      </c>
      <c r="J25" s="9">
        <v>6.5</v>
      </c>
      <c r="K25" s="9"/>
      <c r="L25" s="9"/>
      <c r="M25" s="9"/>
      <c r="N25" s="9"/>
      <c r="O25" s="9"/>
      <c r="P25" s="33"/>
      <c r="Q25" s="52">
        <f t="shared" si="0"/>
        <v>589</v>
      </c>
    </row>
    <row r="26" spans="1:17" s="18" customFormat="1" ht="13.5" customHeight="1">
      <c r="A26" s="54">
        <v>2004</v>
      </c>
      <c r="B26" s="9"/>
      <c r="C26" s="9"/>
      <c r="D26" s="9"/>
      <c r="E26" s="9"/>
      <c r="F26" s="9"/>
      <c r="G26" s="9"/>
      <c r="H26" s="9"/>
      <c r="I26" s="9">
        <v>47.1</v>
      </c>
      <c r="J26" s="9"/>
      <c r="K26" s="9"/>
      <c r="L26" s="9"/>
      <c r="M26" s="9"/>
      <c r="N26" s="9"/>
      <c r="O26" s="9"/>
      <c r="P26" s="33"/>
      <c r="Q26" s="52">
        <f t="shared" si="0"/>
        <v>47.1</v>
      </c>
    </row>
    <row r="27" spans="1:17" s="18" customFormat="1" ht="13.5" customHeight="1">
      <c r="A27" s="54">
        <v>2005</v>
      </c>
      <c r="B27" s="9"/>
      <c r="C27" s="9"/>
      <c r="D27" s="9"/>
      <c r="E27" s="9"/>
      <c r="F27" s="9"/>
      <c r="G27" s="9"/>
      <c r="H27" s="9"/>
      <c r="I27" s="9">
        <v>97.3</v>
      </c>
      <c r="J27" s="9"/>
      <c r="K27" s="9"/>
      <c r="L27" s="9"/>
      <c r="M27" s="9"/>
      <c r="N27" s="9"/>
      <c r="O27" s="9"/>
      <c r="P27" s="33"/>
      <c r="Q27" s="52">
        <f t="shared" si="0"/>
        <v>97.3</v>
      </c>
    </row>
    <row r="28" spans="1:17" s="18" customFormat="1" ht="13.5" customHeight="1">
      <c r="A28" s="54">
        <v>2006</v>
      </c>
      <c r="B28" s="9"/>
      <c r="C28" s="9"/>
      <c r="D28" s="9"/>
      <c r="E28" s="9"/>
      <c r="F28" s="9"/>
      <c r="G28" s="9"/>
      <c r="H28" s="9"/>
      <c r="I28" s="9">
        <v>57</v>
      </c>
      <c r="J28" s="9"/>
      <c r="K28" s="9"/>
      <c r="L28" s="9"/>
      <c r="M28" s="9"/>
      <c r="N28" s="9"/>
      <c r="O28" s="9"/>
      <c r="P28" s="33"/>
      <c r="Q28" s="52">
        <f t="shared" si="0"/>
        <v>57</v>
      </c>
    </row>
    <row r="29" spans="1:17" s="18" customFormat="1" ht="13.5" customHeight="1">
      <c r="A29" s="54">
        <v>2007</v>
      </c>
      <c r="B29" s="9"/>
      <c r="C29" s="9"/>
      <c r="D29" s="9"/>
      <c r="E29" s="9"/>
      <c r="F29" s="9"/>
      <c r="G29" s="9"/>
      <c r="H29" s="9"/>
      <c r="I29" s="9">
        <v>24</v>
      </c>
      <c r="J29" s="9">
        <v>5.5</v>
      </c>
      <c r="K29" s="9"/>
      <c r="L29" s="9"/>
      <c r="M29" s="9"/>
      <c r="N29" s="9"/>
      <c r="O29" s="9"/>
      <c r="P29" s="33"/>
      <c r="Q29" s="52">
        <f t="shared" si="0"/>
        <v>29.5</v>
      </c>
    </row>
    <row r="30" spans="1:17" s="18" customFormat="1" ht="13.5" customHeight="1">
      <c r="A30" s="54">
        <v>2008</v>
      </c>
      <c r="B30" s="9"/>
      <c r="C30" s="9"/>
      <c r="D30" s="9"/>
      <c r="E30" s="9"/>
      <c r="F30" s="9"/>
      <c r="G30" s="9"/>
      <c r="H30" s="9"/>
      <c r="I30" s="9">
        <v>2</v>
      </c>
      <c r="J30" s="9">
        <v>25.1</v>
      </c>
      <c r="K30" s="9">
        <v>2.3</v>
      </c>
      <c r="L30" s="9"/>
      <c r="M30" s="9"/>
      <c r="N30" s="9"/>
      <c r="O30" s="9"/>
      <c r="P30" s="33"/>
      <c r="Q30" s="52">
        <f t="shared" si="0"/>
        <v>29.400000000000002</v>
      </c>
    </row>
    <row r="31" spans="1:17" s="18" customFormat="1" ht="13.5" customHeight="1">
      <c r="A31" s="54">
        <v>2009</v>
      </c>
      <c r="B31" s="9"/>
      <c r="C31" s="9"/>
      <c r="D31" s="9"/>
      <c r="E31" s="9"/>
      <c r="F31" s="9"/>
      <c r="G31" s="9"/>
      <c r="H31" s="9"/>
      <c r="I31" s="9">
        <v>32.9</v>
      </c>
      <c r="J31" s="9">
        <v>2</v>
      </c>
      <c r="K31" s="9">
        <v>36.1</v>
      </c>
      <c r="L31" s="9"/>
      <c r="M31" s="9"/>
      <c r="N31" s="9"/>
      <c r="O31" s="9"/>
      <c r="P31" s="33"/>
      <c r="Q31" s="52">
        <f t="shared" si="0"/>
        <v>71</v>
      </c>
    </row>
    <row r="32" spans="1:17" s="18" customFormat="1" ht="13.5" customHeight="1">
      <c r="A32" s="54">
        <v>2010</v>
      </c>
      <c r="B32" s="9"/>
      <c r="C32" s="9"/>
      <c r="D32" s="9"/>
      <c r="E32" s="9"/>
      <c r="F32" s="9"/>
      <c r="G32" s="9"/>
      <c r="H32" s="9"/>
      <c r="I32" s="9">
        <v>105.3</v>
      </c>
      <c r="J32" s="9"/>
      <c r="K32" s="9"/>
      <c r="L32" s="9"/>
      <c r="M32" s="9"/>
      <c r="N32" s="9"/>
      <c r="O32" s="9"/>
      <c r="P32" s="33"/>
      <c r="Q32" s="52">
        <f t="shared" si="0"/>
        <v>105.3</v>
      </c>
    </row>
    <row r="33" spans="1:17" s="18" customFormat="1" ht="13.5" customHeight="1">
      <c r="A33" s="54">
        <v>2011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3"/>
      <c r="Q33" s="52">
        <f t="shared" si="0"/>
        <v>0</v>
      </c>
    </row>
    <row r="34" spans="1:17" s="18" customFormat="1" ht="13.5" customHeight="1">
      <c r="A34" s="54">
        <v>2012</v>
      </c>
      <c r="B34" s="9"/>
      <c r="C34" s="9"/>
      <c r="D34" s="9"/>
      <c r="E34" s="9"/>
      <c r="F34" s="9"/>
      <c r="G34" s="9"/>
      <c r="H34" s="9"/>
      <c r="I34" s="9">
        <v>2</v>
      </c>
      <c r="J34" s="9"/>
      <c r="K34" s="9"/>
      <c r="L34" s="9"/>
      <c r="M34" s="9"/>
      <c r="N34" s="9"/>
      <c r="O34" s="9"/>
      <c r="P34" s="33"/>
      <c r="Q34" s="52">
        <f t="shared" si="0"/>
        <v>2</v>
      </c>
    </row>
    <row r="35" spans="1:17" s="18" customFormat="1" ht="13.5" customHeight="1">
      <c r="A35" s="54">
        <v>2013</v>
      </c>
      <c r="B35" s="9"/>
      <c r="C35" s="9"/>
      <c r="D35" s="9"/>
      <c r="E35" s="9"/>
      <c r="F35" s="9"/>
      <c r="G35" s="9"/>
      <c r="H35" s="9"/>
      <c r="I35" s="9"/>
      <c r="J35" s="9">
        <v>83.2</v>
      </c>
      <c r="K35" s="9"/>
      <c r="L35" s="9"/>
      <c r="M35" s="9"/>
      <c r="N35" s="9"/>
      <c r="O35" s="9"/>
      <c r="P35" s="33"/>
      <c r="Q35" s="52">
        <f t="shared" si="0"/>
        <v>83.2</v>
      </c>
    </row>
    <row r="36" spans="1:17" s="18" customFormat="1" ht="13.5" customHeight="1">
      <c r="A36" s="54">
        <v>2014</v>
      </c>
      <c r="B36" s="9"/>
      <c r="C36" s="9"/>
      <c r="D36" s="9"/>
      <c r="E36" s="9"/>
      <c r="F36" s="9"/>
      <c r="G36" s="9"/>
      <c r="H36" s="9"/>
      <c r="I36" s="9"/>
      <c r="J36" s="9">
        <v>42.5</v>
      </c>
      <c r="K36" s="9"/>
      <c r="L36" s="9"/>
      <c r="M36" s="9"/>
      <c r="N36" s="9"/>
      <c r="O36" s="9"/>
      <c r="P36" s="33"/>
      <c r="Q36" s="52">
        <f t="shared" si="0"/>
        <v>42.5</v>
      </c>
    </row>
    <row r="37" spans="1:17" s="18" customFormat="1" ht="13.5" customHeight="1">
      <c r="A37" s="54">
        <v>2015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33"/>
      <c r="Q37" s="52">
        <f t="shared" si="0"/>
        <v>0</v>
      </c>
    </row>
    <row r="38" spans="1:17" s="18" customFormat="1" ht="13.5" customHeight="1">
      <c r="A38" s="54">
        <v>2016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3"/>
      <c r="Q38" s="52">
        <f t="shared" si="0"/>
        <v>0</v>
      </c>
    </row>
    <row r="39" spans="1:17" s="18" customFormat="1" ht="13.5" customHeight="1" thickBot="1">
      <c r="A39" s="54">
        <v>2017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3"/>
      <c r="Q39" s="52">
        <f t="shared" si="0"/>
        <v>0</v>
      </c>
    </row>
    <row r="40" spans="1:17" s="18" customFormat="1" ht="16.5" customHeight="1" thickBot="1">
      <c r="A40" s="57" t="s">
        <v>14</v>
      </c>
      <c r="B40" s="58">
        <f aca="true" t="shared" si="1" ref="B40:Q40">SUM(B5:B39)</f>
        <v>0</v>
      </c>
      <c r="C40" s="58">
        <f t="shared" si="1"/>
        <v>0</v>
      </c>
      <c r="D40" s="58">
        <f t="shared" si="1"/>
        <v>0</v>
      </c>
      <c r="E40" s="58">
        <f t="shared" si="1"/>
        <v>0</v>
      </c>
      <c r="F40" s="58">
        <f t="shared" si="1"/>
        <v>0</v>
      </c>
      <c r="G40" s="58">
        <f t="shared" si="1"/>
        <v>156.70000000000002</v>
      </c>
      <c r="H40" s="58">
        <f t="shared" si="1"/>
        <v>146.4</v>
      </c>
      <c r="I40" s="58">
        <f t="shared" si="1"/>
        <v>1225.3</v>
      </c>
      <c r="J40" s="58">
        <f t="shared" si="1"/>
        <v>7421</v>
      </c>
      <c r="K40" s="58">
        <f t="shared" si="1"/>
        <v>38.4</v>
      </c>
      <c r="L40" s="58">
        <f t="shared" si="1"/>
        <v>0</v>
      </c>
      <c r="M40" s="58">
        <f t="shared" si="1"/>
        <v>0</v>
      </c>
      <c r="N40" s="58">
        <f t="shared" si="1"/>
        <v>0</v>
      </c>
      <c r="O40" s="58">
        <f t="shared" si="1"/>
        <v>265.9</v>
      </c>
      <c r="P40" s="58">
        <f t="shared" si="1"/>
        <v>0</v>
      </c>
      <c r="Q40" s="60">
        <f t="shared" si="1"/>
        <v>9253.7</v>
      </c>
    </row>
    <row r="41" spans="1:2" ht="12.75">
      <c r="A41" s="5" t="s">
        <v>15</v>
      </c>
      <c r="B41" s="6" t="s">
        <v>21</v>
      </c>
    </row>
    <row r="42" spans="1:2" ht="12.75">
      <c r="A42" s="6"/>
      <c r="B42" s="6" t="s">
        <v>45</v>
      </c>
    </row>
    <row r="45" spans="1:17" ht="15.75">
      <c r="A45" s="102" t="s">
        <v>28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ht="12.75">
      <c r="A46" s="103" t="s">
        <v>26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ht="13.5" thickBot="1"/>
    <row r="48" spans="1:17" s="90" customFormat="1" ht="16.5" customHeight="1" thickBot="1">
      <c r="A48" s="57" t="s">
        <v>0</v>
      </c>
      <c r="B48" s="85" t="s">
        <v>47</v>
      </c>
      <c r="C48" s="85" t="s">
        <v>1</v>
      </c>
      <c r="D48" s="85" t="s">
        <v>2</v>
      </c>
      <c r="E48" s="85" t="s">
        <v>3</v>
      </c>
      <c r="F48" s="85" t="s">
        <v>4</v>
      </c>
      <c r="G48" s="85" t="s">
        <v>5</v>
      </c>
      <c r="H48" s="85" t="s">
        <v>6</v>
      </c>
      <c r="I48" s="85" t="s">
        <v>7</v>
      </c>
      <c r="J48" s="85" t="s">
        <v>8</v>
      </c>
      <c r="K48" s="85" t="s">
        <v>9</v>
      </c>
      <c r="L48" s="85" t="s">
        <v>48</v>
      </c>
      <c r="M48" s="85" t="s">
        <v>10</v>
      </c>
      <c r="N48" s="85" t="s">
        <v>11</v>
      </c>
      <c r="O48" s="85" t="s">
        <v>12</v>
      </c>
      <c r="P48" s="87" t="s">
        <v>13</v>
      </c>
      <c r="Q48" s="88" t="s">
        <v>14</v>
      </c>
    </row>
    <row r="49" spans="1:17" s="18" customFormat="1" ht="13.5" customHeight="1">
      <c r="A49" s="53" t="s">
        <v>44</v>
      </c>
      <c r="B49" s="10"/>
      <c r="C49" s="10"/>
      <c r="D49" s="10"/>
      <c r="E49" s="10"/>
      <c r="F49" s="10"/>
      <c r="G49" s="10">
        <v>4215.5</v>
      </c>
      <c r="H49" s="10"/>
      <c r="I49" s="10"/>
      <c r="J49" s="10">
        <v>640929.4</v>
      </c>
      <c r="K49" s="10"/>
      <c r="L49" s="10"/>
      <c r="M49" s="10"/>
      <c r="N49" s="10"/>
      <c r="O49" s="10"/>
      <c r="P49" s="32"/>
      <c r="Q49" s="51">
        <f>SUM(B49:P49)</f>
        <v>645144.9</v>
      </c>
    </row>
    <row r="50" spans="1:17" s="18" customFormat="1" ht="13.5" customHeight="1">
      <c r="A50" s="54">
        <v>1984</v>
      </c>
      <c r="B50" s="9"/>
      <c r="C50" s="9"/>
      <c r="D50" s="9"/>
      <c r="E50" s="9"/>
      <c r="F50" s="9"/>
      <c r="G50" s="9"/>
      <c r="H50" s="9"/>
      <c r="I50" s="9"/>
      <c r="J50" s="9">
        <v>164924.5</v>
      </c>
      <c r="K50" s="9"/>
      <c r="L50" s="9"/>
      <c r="M50" s="9"/>
      <c r="N50" s="9"/>
      <c r="O50" s="9"/>
      <c r="P50" s="33"/>
      <c r="Q50" s="52">
        <f aca="true" t="shared" si="2" ref="Q50:Q83">SUM(B50:P50)</f>
        <v>164924.5</v>
      </c>
    </row>
    <row r="51" spans="1:17" s="18" customFormat="1" ht="13.5" customHeight="1">
      <c r="A51" s="54">
        <v>1985</v>
      </c>
      <c r="B51" s="9"/>
      <c r="C51" s="9"/>
      <c r="D51" s="9"/>
      <c r="E51" s="9"/>
      <c r="F51" s="9"/>
      <c r="G51" s="9">
        <v>23544.3</v>
      </c>
      <c r="H51" s="9"/>
      <c r="I51" s="9"/>
      <c r="J51" s="9">
        <v>110581.3</v>
      </c>
      <c r="K51" s="9"/>
      <c r="L51" s="9"/>
      <c r="M51" s="9"/>
      <c r="N51" s="9"/>
      <c r="O51" s="9"/>
      <c r="P51" s="33"/>
      <c r="Q51" s="52">
        <f t="shared" si="2"/>
        <v>134125.6</v>
      </c>
    </row>
    <row r="52" spans="1:17" s="18" customFormat="1" ht="13.5" customHeight="1">
      <c r="A52" s="54">
        <v>1986</v>
      </c>
      <c r="B52" s="9"/>
      <c r="C52" s="9"/>
      <c r="D52" s="9"/>
      <c r="E52" s="9"/>
      <c r="F52" s="9"/>
      <c r="G52" s="9"/>
      <c r="H52" s="9"/>
      <c r="I52" s="9"/>
      <c r="J52" s="9">
        <v>177759.3</v>
      </c>
      <c r="K52" s="9"/>
      <c r="L52" s="9"/>
      <c r="M52" s="9"/>
      <c r="N52" s="9"/>
      <c r="O52" s="9"/>
      <c r="P52" s="33"/>
      <c r="Q52" s="52">
        <f t="shared" si="2"/>
        <v>177759.3</v>
      </c>
    </row>
    <row r="53" spans="1:17" s="18" customFormat="1" ht="13.5" customHeight="1">
      <c r="A53" s="54">
        <v>1987</v>
      </c>
      <c r="B53" s="9"/>
      <c r="C53" s="9"/>
      <c r="D53" s="9"/>
      <c r="E53" s="9"/>
      <c r="F53" s="9"/>
      <c r="G53" s="9">
        <v>4129.2</v>
      </c>
      <c r="H53" s="9"/>
      <c r="I53" s="9"/>
      <c r="J53" s="9">
        <v>93287.6</v>
      </c>
      <c r="K53" s="9"/>
      <c r="L53" s="9"/>
      <c r="M53" s="9"/>
      <c r="N53" s="9"/>
      <c r="O53" s="9"/>
      <c r="P53" s="33"/>
      <c r="Q53" s="52">
        <f t="shared" si="2"/>
        <v>97416.8</v>
      </c>
    </row>
    <row r="54" spans="1:17" s="18" customFormat="1" ht="13.5" customHeight="1">
      <c r="A54" s="54">
        <v>1988</v>
      </c>
      <c r="B54" s="9"/>
      <c r="C54" s="9"/>
      <c r="D54" s="9"/>
      <c r="E54" s="9"/>
      <c r="F54" s="9"/>
      <c r="G54" s="9"/>
      <c r="H54" s="9"/>
      <c r="I54" s="9"/>
      <c r="J54" s="9">
        <v>64342.7</v>
      </c>
      <c r="K54" s="9"/>
      <c r="L54" s="9"/>
      <c r="M54" s="9"/>
      <c r="N54" s="9"/>
      <c r="O54" s="9">
        <v>8826.9</v>
      </c>
      <c r="P54" s="33"/>
      <c r="Q54" s="52">
        <f t="shared" si="2"/>
        <v>73169.59999999999</v>
      </c>
    </row>
    <row r="55" spans="1:17" s="18" customFormat="1" ht="13.5" customHeight="1">
      <c r="A55" s="54">
        <v>1989</v>
      </c>
      <c r="B55" s="9"/>
      <c r="C55" s="9"/>
      <c r="D55" s="9"/>
      <c r="E55" s="9"/>
      <c r="F55" s="9"/>
      <c r="G55" s="9"/>
      <c r="H55" s="9"/>
      <c r="I55" s="9"/>
      <c r="J55" s="9">
        <v>6394</v>
      </c>
      <c r="K55" s="9"/>
      <c r="L55" s="9"/>
      <c r="M55" s="9"/>
      <c r="N55" s="9"/>
      <c r="O55" s="9"/>
      <c r="P55" s="33"/>
      <c r="Q55" s="52">
        <f t="shared" si="2"/>
        <v>6394</v>
      </c>
    </row>
    <row r="56" spans="1:17" s="18" customFormat="1" ht="13.5" customHeight="1">
      <c r="A56" s="54">
        <v>1990</v>
      </c>
      <c r="B56" s="9"/>
      <c r="C56" s="9"/>
      <c r="D56" s="9"/>
      <c r="E56" s="9"/>
      <c r="F56" s="9"/>
      <c r="G56" s="9"/>
      <c r="H56" s="9"/>
      <c r="I56" s="9"/>
      <c r="J56" s="9">
        <v>20806.2</v>
      </c>
      <c r="K56" s="9"/>
      <c r="L56" s="9"/>
      <c r="M56" s="9"/>
      <c r="N56" s="9"/>
      <c r="O56" s="9"/>
      <c r="P56" s="33"/>
      <c r="Q56" s="52">
        <f t="shared" si="2"/>
        <v>20806.2</v>
      </c>
    </row>
    <row r="57" spans="1:17" s="18" customFormat="1" ht="13.5" customHeight="1">
      <c r="A57" s="54">
        <v>1991</v>
      </c>
      <c r="B57" s="9"/>
      <c r="C57" s="9"/>
      <c r="D57" s="9"/>
      <c r="E57" s="9"/>
      <c r="F57" s="9"/>
      <c r="G57" s="9"/>
      <c r="H57" s="9"/>
      <c r="I57" s="9"/>
      <c r="J57" s="9">
        <v>11355.5</v>
      </c>
      <c r="K57" s="9"/>
      <c r="L57" s="9"/>
      <c r="M57" s="9"/>
      <c r="N57" s="9"/>
      <c r="O57" s="9">
        <v>12108.8</v>
      </c>
      <c r="P57" s="33"/>
      <c r="Q57" s="52">
        <f t="shared" si="2"/>
        <v>23464.3</v>
      </c>
    </row>
    <row r="58" spans="1:17" s="18" customFormat="1" ht="13.5" customHeight="1">
      <c r="A58" s="54">
        <v>1992</v>
      </c>
      <c r="B58" s="9"/>
      <c r="C58" s="9"/>
      <c r="D58" s="9"/>
      <c r="E58" s="9"/>
      <c r="F58" s="9"/>
      <c r="G58" s="9"/>
      <c r="H58" s="9"/>
      <c r="I58" s="9">
        <v>11777.8</v>
      </c>
      <c r="J58" s="9">
        <v>16298.3</v>
      </c>
      <c r="K58" s="9"/>
      <c r="L58" s="9"/>
      <c r="M58" s="9"/>
      <c r="N58" s="9"/>
      <c r="O58" s="9"/>
      <c r="P58" s="33"/>
      <c r="Q58" s="52">
        <f t="shared" si="2"/>
        <v>28076.1</v>
      </c>
    </row>
    <row r="59" spans="1:17" s="18" customFormat="1" ht="13.5" customHeight="1">
      <c r="A59" s="54">
        <v>1993</v>
      </c>
      <c r="B59" s="9"/>
      <c r="C59" s="9"/>
      <c r="D59" s="9"/>
      <c r="E59" s="9"/>
      <c r="F59" s="9"/>
      <c r="G59" s="9"/>
      <c r="H59" s="9"/>
      <c r="I59" s="9"/>
      <c r="J59" s="9">
        <v>24998</v>
      </c>
      <c r="K59" s="9"/>
      <c r="L59" s="9"/>
      <c r="M59" s="9"/>
      <c r="N59" s="9"/>
      <c r="O59" s="9">
        <v>7025.6</v>
      </c>
      <c r="P59" s="33"/>
      <c r="Q59" s="52">
        <f t="shared" si="2"/>
        <v>32023.6</v>
      </c>
    </row>
    <row r="60" spans="1:17" s="18" customFormat="1" ht="13.5" customHeight="1">
      <c r="A60" s="54">
        <v>1994</v>
      </c>
      <c r="B60" s="9"/>
      <c r="C60" s="9"/>
      <c r="D60" s="9"/>
      <c r="E60" s="9"/>
      <c r="F60" s="9"/>
      <c r="G60" s="9"/>
      <c r="H60" s="9"/>
      <c r="I60" s="9"/>
      <c r="J60" s="9">
        <v>34148.7</v>
      </c>
      <c r="K60" s="9"/>
      <c r="L60" s="9"/>
      <c r="M60" s="9"/>
      <c r="N60" s="9"/>
      <c r="O60" s="9"/>
      <c r="P60" s="33"/>
      <c r="Q60" s="52">
        <f t="shared" si="2"/>
        <v>34148.7</v>
      </c>
    </row>
    <row r="61" spans="1:17" s="18" customFormat="1" ht="13.5" customHeight="1">
      <c r="A61" s="54">
        <v>1995</v>
      </c>
      <c r="B61" s="9"/>
      <c r="C61" s="9"/>
      <c r="D61" s="9"/>
      <c r="E61" s="9"/>
      <c r="F61" s="9"/>
      <c r="G61" s="9"/>
      <c r="H61" s="9"/>
      <c r="I61" s="9">
        <v>40820.9</v>
      </c>
      <c r="J61" s="9">
        <v>97333.4</v>
      </c>
      <c r="K61" s="9"/>
      <c r="L61" s="9"/>
      <c r="M61" s="9"/>
      <c r="N61" s="9"/>
      <c r="O61" s="9"/>
      <c r="P61" s="33"/>
      <c r="Q61" s="52">
        <f t="shared" si="2"/>
        <v>138154.3</v>
      </c>
    </row>
    <row r="62" spans="1:17" s="18" customFormat="1" ht="13.5" customHeight="1">
      <c r="A62" s="54">
        <v>1996</v>
      </c>
      <c r="B62" s="9"/>
      <c r="C62" s="9"/>
      <c r="D62" s="9"/>
      <c r="E62" s="9"/>
      <c r="F62" s="9"/>
      <c r="G62" s="9"/>
      <c r="H62" s="9"/>
      <c r="I62" s="9"/>
      <c r="J62" s="9">
        <v>63870.6</v>
      </c>
      <c r="K62" s="9"/>
      <c r="L62" s="9"/>
      <c r="M62" s="9"/>
      <c r="N62" s="9"/>
      <c r="O62" s="9"/>
      <c r="P62" s="33"/>
      <c r="Q62" s="52">
        <f t="shared" si="2"/>
        <v>63870.6</v>
      </c>
    </row>
    <row r="63" spans="1:17" s="18" customFormat="1" ht="13.5" customHeight="1">
      <c r="A63" s="54">
        <v>1997</v>
      </c>
      <c r="B63" s="9"/>
      <c r="C63" s="9"/>
      <c r="D63" s="9"/>
      <c r="E63" s="9"/>
      <c r="F63" s="9"/>
      <c r="G63" s="9"/>
      <c r="H63" s="9"/>
      <c r="I63" s="9">
        <v>20269.7</v>
      </c>
      <c r="J63" s="9">
        <v>13963.3</v>
      </c>
      <c r="K63" s="9"/>
      <c r="L63" s="9"/>
      <c r="M63" s="9"/>
      <c r="N63" s="9"/>
      <c r="O63" s="9">
        <v>30123.5</v>
      </c>
      <c r="P63" s="33"/>
      <c r="Q63" s="52">
        <f t="shared" si="2"/>
        <v>64356.5</v>
      </c>
    </row>
    <row r="64" spans="1:17" s="18" customFormat="1" ht="13.5" customHeight="1">
      <c r="A64" s="54">
        <v>1998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33"/>
      <c r="Q64" s="52">
        <f t="shared" si="2"/>
        <v>0</v>
      </c>
    </row>
    <row r="65" spans="1:17" s="18" customFormat="1" ht="13.5" customHeight="1">
      <c r="A65" s="54">
        <v>1999</v>
      </c>
      <c r="B65" s="9"/>
      <c r="C65" s="9"/>
      <c r="D65" s="9"/>
      <c r="E65" s="9"/>
      <c r="F65" s="9"/>
      <c r="G65" s="9"/>
      <c r="H65" s="9"/>
      <c r="I65" s="9"/>
      <c r="J65" s="9">
        <v>2440</v>
      </c>
      <c r="K65" s="9"/>
      <c r="L65" s="9"/>
      <c r="M65" s="9"/>
      <c r="N65" s="9"/>
      <c r="O65" s="9"/>
      <c r="P65" s="33"/>
      <c r="Q65" s="52">
        <f t="shared" si="2"/>
        <v>2440</v>
      </c>
    </row>
    <row r="66" spans="1:17" s="18" customFormat="1" ht="13.5" customHeight="1">
      <c r="A66" s="54">
        <v>2000</v>
      </c>
      <c r="B66" s="9"/>
      <c r="C66" s="9"/>
      <c r="D66" s="9"/>
      <c r="E66" s="9"/>
      <c r="F66" s="9"/>
      <c r="G66" s="9"/>
      <c r="H66" s="9">
        <v>92826.8</v>
      </c>
      <c r="I66" s="9"/>
      <c r="J66" s="9"/>
      <c r="K66" s="9"/>
      <c r="L66" s="9"/>
      <c r="M66" s="9"/>
      <c r="N66" s="9"/>
      <c r="O66" s="9"/>
      <c r="P66" s="33"/>
      <c r="Q66" s="52">
        <f t="shared" si="2"/>
        <v>92826.8</v>
      </c>
    </row>
    <row r="67" spans="1:17" s="18" customFormat="1" ht="13.5" customHeight="1">
      <c r="A67" s="54">
        <v>2001</v>
      </c>
      <c r="B67" s="9"/>
      <c r="C67" s="9"/>
      <c r="D67" s="9"/>
      <c r="E67" s="9"/>
      <c r="F67" s="9"/>
      <c r="G67" s="9"/>
      <c r="H67" s="9">
        <v>8807.1</v>
      </c>
      <c r="I67" s="9"/>
      <c r="J67" s="9"/>
      <c r="K67" s="9"/>
      <c r="L67" s="9"/>
      <c r="M67" s="9"/>
      <c r="N67" s="9"/>
      <c r="O67" s="9"/>
      <c r="P67" s="33"/>
      <c r="Q67" s="52">
        <f t="shared" si="2"/>
        <v>8807.1</v>
      </c>
    </row>
    <row r="68" spans="1:17" s="18" customFormat="1" ht="13.5" customHeight="1">
      <c r="A68" s="55">
        <v>2002</v>
      </c>
      <c r="B68" s="16"/>
      <c r="C68" s="16"/>
      <c r="D68" s="16"/>
      <c r="E68" s="16"/>
      <c r="F68" s="16"/>
      <c r="G68" s="16"/>
      <c r="H68" s="16">
        <v>10982.8</v>
      </c>
      <c r="I68" s="16"/>
      <c r="J68" s="16"/>
      <c r="K68" s="16"/>
      <c r="L68" s="16"/>
      <c r="M68" s="16"/>
      <c r="N68" s="16"/>
      <c r="O68" s="16"/>
      <c r="P68" s="34"/>
      <c r="Q68" s="52">
        <f t="shared" si="2"/>
        <v>10982.8</v>
      </c>
    </row>
    <row r="69" spans="1:17" s="18" customFormat="1" ht="13.5" customHeight="1">
      <c r="A69" s="54">
        <v>2003</v>
      </c>
      <c r="B69" s="9"/>
      <c r="C69" s="9"/>
      <c r="D69" s="9"/>
      <c r="E69" s="9"/>
      <c r="F69" s="9"/>
      <c r="G69" s="9"/>
      <c r="H69" s="9"/>
      <c r="I69" s="9">
        <v>300271.4</v>
      </c>
      <c r="J69" s="9">
        <v>5344.6</v>
      </c>
      <c r="K69" s="9"/>
      <c r="L69" s="9"/>
      <c r="M69" s="9"/>
      <c r="N69" s="9"/>
      <c r="O69" s="9"/>
      <c r="P69" s="33"/>
      <c r="Q69" s="52">
        <f t="shared" si="2"/>
        <v>305616</v>
      </c>
    </row>
    <row r="70" spans="1:17" s="18" customFormat="1" ht="13.5" customHeight="1">
      <c r="A70" s="54">
        <v>2004</v>
      </c>
      <c r="B70" s="9"/>
      <c r="C70" s="9"/>
      <c r="D70" s="9"/>
      <c r="E70" s="9"/>
      <c r="F70" s="9"/>
      <c r="G70" s="9"/>
      <c r="H70" s="9"/>
      <c r="I70" s="9">
        <v>36807.1</v>
      </c>
      <c r="J70" s="9"/>
      <c r="K70" s="9"/>
      <c r="L70" s="9"/>
      <c r="M70" s="9"/>
      <c r="N70" s="9"/>
      <c r="O70" s="9"/>
      <c r="P70" s="33"/>
      <c r="Q70" s="52">
        <f t="shared" si="2"/>
        <v>36807.1</v>
      </c>
    </row>
    <row r="71" spans="1:17" s="18" customFormat="1" ht="13.5" customHeight="1">
      <c r="A71" s="54">
        <v>2005</v>
      </c>
      <c r="B71" s="9"/>
      <c r="C71" s="9"/>
      <c r="D71" s="9"/>
      <c r="E71" s="9"/>
      <c r="F71" s="9"/>
      <c r="G71" s="9"/>
      <c r="H71" s="9"/>
      <c r="I71" s="9">
        <v>66704.1</v>
      </c>
      <c r="J71" s="9"/>
      <c r="K71" s="9"/>
      <c r="L71" s="9"/>
      <c r="M71" s="9"/>
      <c r="N71" s="9"/>
      <c r="O71" s="9"/>
      <c r="P71" s="33"/>
      <c r="Q71" s="52">
        <f t="shared" si="2"/>
        <v>66704.1</v>
      </c>
    </row>
    <row r="72" spans="1:17" s="18" customFormat="1" ht="13.5" customHeight="1">
      <c r="A72" s="54">
        <v>2006</v>
      </c>
      <c r="B72" s="9"/>
      <c r="C72" s="9"/>
      <c r="D72" s="9"/>
      <c r="E72" s="9"/>
      <c r="F72" s="9"/>
      <c r="G72" s="9"/>
      <c r="H72" s="9"/>
      <c r="I72" s="9">
        <v>48888.4</v>
      </c>
      <c r="J72" s="9"/>
      <c r="K72" s="9"/>
      <c r="L72" s="9"/>
      <c r="M72" s="9"/>
      <c r="N72" s="9"/>
      <c r="O72" s="9"/>
      <c r="P72" s="33"/>
      <c r="Q72" s="52">
        <f t="shared" si="2"/>
        <v>48888.4</v>
      </c>
    </row>
    <row r="73" spans="1:17" s="18" customFormat="1" ht="13.5" customHeight="1">
      <c r="A73" s="54">
        <v>2007</v>
      </c>
      <c r="B73" s="9"/>
      <c r="C73" s="9"/>
      <c r="D73" s="9"/>
      <c r="E73" s="9"/>
      <c r="F73" s="9"/>
      <c r="G73" s="9"/>
      <c r="H73" s="9"/>
      <c r="I73" s="9">
        <v>13015.7</v>
      </c>
      <c r="J73" s="9">
        <v>6927</v>
      </c>
      <c r="K73" s="9"/>
      <c r="L73" s="9"/>
      <c r="M73" s="9"/>
      <c r="N73" s="9"/>
      <c r="O73" s="9"/>
      <c r="P73" s="33"/>
      <c r="Q73" s="52">
        <f t="shared" si="2"/>
        <v>19942.7</v>
      </c>
    </row>
    <row r="74" spans="1:17" s="18" customFormat="1" ht="13.5" customHeight="1">
      <c r="A74" s="54">
        <v>2008</v>
      </c>
      <c r="B74" s="9"/>
      <c r="C74" s="9"/>
      <c r="D74" s="9"/>
      <c r="E74" s="9"/>
      <c r="F74" s="9"/>
      <c r="G74" s="9"/>
      <c r="H74" s="9"/>
      <c r="I74" s="9">
        <v>2029.4</v>
      </c>
      <c r="J74" s="9">
        <v>32964</v>
      </c>
      <c r="K74" s="9">
        <v>3199.6</v>
      </c>
      <c r="L74" s="9"/>
      <c r="M74" s="9"/>
      <c r="N74" s="9"/>
      <c r="O74" s="9"/>
      <c r="P74" s="33"/>
      <c r="Q74" s="52">
        <f t="shared" si="2"/>
        <v>38193</v>
      </c>
    </row>
    <row r="75" spans="1:17" s="18" customFormat="1" ht="13.5" customHeight="1">
      <c r="A75" s="54">
        <v>2009</v>
      </c>
      <c r="B75" s="9"/>
      <c r="C75" s="9"/>
      <c r="D75" s="9"/>
      <c r="E75" s="9"/>
      <c r="F75" s="9"/>
      <c r="G75" s="9"/>
      <c r="H75" s="9"/>
      <c r="I75" s="9">
        <v>25016.6</v>
      </c>
      <c r="J75" s="9">
        <v>2314</v>
      </c>
      <c r="K75" s="9">
        <v>38098</v>
      </c>
      <c r="L75" s="9"/>
      <c r="M75" s="9"/>
      <c r="N75" s="9"/>
      <c r="O75" s="9"/>
      <c r="P75" s="33"/>
      <c r="Q75" s="52">
        <f t="shared" si="2"/>
        <v>65428.6</v>
      </c>
    </row>
    <row r="76" spans="1:17" s="18" customFormat="1" ht="13.5" customHeight="1">
      <c r="A76" s="54">
        <v>2010</v>
      </c>
      <c r="B76" s="9"/>
      <c r="C76" s="9"/>
      <c r="D76" s="9"/>
      <c r="E76" s="9"/>
      <c r="F76" s="9"/>
      <c r="G76" s="9"/>
      <c r="H76" s="9"/>
      <c r="I76" s="9">
        <v>89481</v>
      </c>
      <c r="J76" s="9"/>
      <c r="K76" s="9"/>
      <c r="L76" s="9"/>
      <c r="M76" s="9"/>
      <c r="N76" s="9"/>
      <c r="O76" s="9"/>
      <c r="P76" s="33"/>
      <c r="Q76" s="52">
        <f t="shared" si="2"/>
        <v>89481</v>
      </c>
    </row>
    <row r="77" spans="1:17" s="18" customFormat="1" ht="13.5" customHeight="1">
      <c r="A77" s="54">
        <v>2011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33"/>
      <c r="Q77" s="52">
        <f t="shared" si="2"/>
        <v>0</v>
      </c>
    </row>
    <row r="78" spans="1:17" s="18" customFormat="1" ht="13.5" customHeight="1">
      <c r="A78" s="54">
        <v>2012</v>
      </c>
      <c r="B78" s="9"/>
      <c r="C78" s="9"/>
      <c r="D78" s="9"/>
      <c r="E78" s="9"/>
      <c r="F78" s="9"/>
      <c r="G78" s="9"/>
      <c r="H78" s="9"/>
      <c r="I78" s="9">
        <v>2384.2</v>
      </c>
      <c r="J78" s="9"/>
      <c r="K78" s="9"/>
      <c r="L78" s="9"/>
      <c r="M78" s="9"/>
      <c r="N78" s="9"/>
      <c r="O78" s="9"/>
      <c r="P78" s="33"/>
      <c r="Q78" s="52">
        <f t="shared" si="2"/>
        <v>2384.2</v>
      </c>
    </row>
    <row r="79" spans="1:17" s="18" customFormat="1" ht="13.5" customHeight="1">
      <c r="A79" s="54">
        <v>2013</v>
      </c>
      <c r="B79" s="9"/>
      <c r="C79" s="9"/>
      <c r="D79" s="9"/>
      <c r="E79" s="9"/>
      <c r="F79" s="9"/>
      <c r="G79" s="9"/>
      <c r="H79" s="9"/>
      <c r="I79" s="9"/>
      <c r="J79" s="9">
        <v>49492.7</v>
      </c>
      <c r="K79" s="9"/>
      <c r="L79" s="9"/>
      <c r="M79" s="9"/>
      <c r="N79" s="9"/>
      <c r="O79" s="9"/>
      <c r="P79" s="33"/>
      <c r="Q79" s="52">
        <f t="shared" si="2"/>
        <v>49492.7</v>
      </c>
    </row>
    <row r="80" spans="1:17" s="18" customFormat="1" ht="13.5" customHeight="1">
      <c r="A80" s="54">
        <v>2014</v>
      </c>
      <c r="B80" s="9"/>
      <c r="C80" s="9"/>
      <c r="D80" s="9"/>
      <c r="E80" s="9"/>
      <c r="F80" s="9"/>
      <c r="G80" s="9"/>
      <c r="H80" s="9"/>
      <c r="I80" s="9"/>
      <c r="J80" s="9">
        <v>42962.4</v>
      </c>
      <c r="K80" s="9"/>
      <c r="L80" s="9"/>
      <c r="M80" s="9"/>
      <c r="N80" s="9"/>
      <c r="O80" s="9"/>
      <c r="P80" s="33"/>
      <c r="Q80" s="52">
        <f t="shared" si="2"/>
        <v>42962.4</v>
      </c>
    </row>
    <row r="81" spans="1:17" s="18" customFormat="1" ht="13.5" customHeight="1">
      <c r="A81" s="54">
        <v>2015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33"/>
      <c r="Q81" s="52">
        <f t="shared" si="2"/>
        <v>0</v>
      </c>
    </row>
    <row r="82" spans="1:17" s="18" customFormat="1" ht="13.5" customHeight="1">
      <c r="A82" s="54">
        <v>2016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33"/>
      <c r="Q82" s="52">
        <f t="shared" si="2"/>
        <v>0</v>
      </c>
    </row>
    <row r="83" spans="1:17" s="18" customFormat="1" ht="13.5" customHeight="1" thickBot="1">
      <c r="A83" s="54">
        <v>2017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33"/>
      <c r="Q83" s="52">
        <f t="shared" si="2"/>
        <v>0</v>
      </c>
    </row>
    <row r="84" spans="1:18" s="18" customFormat="1" ht="16.5" customHeight="1" thickBot="1">
      <c r="A84" s="57" t="s">
        <v>14</v>
      </c>
      <c r="B84" s="58">
        <f aca="true" t="shared" si="3" ref="B84:Q84">SUM(B49:B83)</f>
        <v>0</v>
      </c>
      <c r="C84" s="58">
        <f t="shared" si="3"/>
        <v>0</v>
      </c>
      <c r="D84" s="58">
        <f t="shared" si="3"/>
        <v>0</v>
      </c>
      <c r="E84" s="58">
        <f t="shared" si="3"/>
        <v>0</v>
      </c>
      <c r="F84" s="58">
        <f t="shared" si="3"/>
        <v>0</v>
      </c>
      <c r="G84" s="58">
        <f t="shared" si="3"/>
        <v>31889</v>
      </c>
      <c r="H84" s="58">
        <f t="shared" si="3"/>
        <v>112616.70000000001</v>
      </c>
      <c r="I84" s="58">
        <f t="shared" si="3"/>
        <v>657466.2999999999</v>
      </c>
      <c r="J84" s="58">
        <f t="shared" si="3"/>
        <v>1683437.5</v>
      </c>
      <c r="K84" s="58">
        <f t="shared" si="3"/>
        <v>41297.6</v>
      </c>
      <c r="L84" s="58">
        <f t="shared" si="3"/>
        <v>0</v>
      </c>
      <c r="M84" s="58">
        <f t="shared" si="3"/>
        <v>0</v>
      </c>
      <c r="N84" s="58">
        <f t="shared" si="3"/>
        <v>0</v>
      </c>
      <c r="O84" s="58">
        <f t="shared" si="3"/>
        <v>58084.799999999996</v>
      </c>
      <c r="P84" s="59">
        <f t="shared" si="3"/>
        <v>0</v>
      </c>
      <c r="Q84" s="60">
        <f t="shared" si="3"/>
        <v>2584791.9000000013</v>
      </c>
      <c r="R84" s="49"/>
    </row>
    <row r="85" spans="1:2" ht="12.75">
      <c r="A85" s="5" t="s">
        <v>15</v>
      </c>
      <c r="B85" s="6" t="s">
        <v>21</v>
      </c>
    </row>
    <row r="86" spans="1:2" ht="12.75">
      <c r="A86" s="6"/>
      <c r="B86" s="6" t="s">
        <v>45</v>
      </c>
    </row>
  </sheetData>
  <sheetProtection/>
  <mergeCells count="4">
    <mergeCell ref="A1:Q1"/>
    <mergeCell ref="A45:Q45"/>
    <mergeCell ref="A2:Q2"/>
    <mergeCell ref="A46:Q46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7.28125" style="27" customWidth="1"/>
    <col min="3" max="3" width="6.140625" style="17" customWidth="1"/>
    <col min="4" max="4" width="6.28125" style="17" customWidth="1"/>
    <col min="5" max="5" width="7.00390625" style="17" customWidth="1"/>
    <col min="6" max="6" width="9.00390625" style="17" customWidth="1"/>
    <col min="7" max="7" width="9.140625" style="17" customWidth="1"/>
    <col min="8" max="8" width="10.00390625" style="17" customWidth="1"/>
    <col min="9" max="9" width="10.421875" style="17" customWidth="1"/>
    <col min="10" max="12" width="9.7109375" style="17" customWidth="1"/>
    <col min="13" max="13" width="10.140625" style="17" customWidth="1"/>
    <col min="14" max="14" width="9.28125" style="17" customWidth="1"/>
    <col min="15" max="15" width="6.421875" style="17" customWidth="1"/>
    <col min="16" max="16" width="9.00390625" style="17" customWidth="1"/>
    <col min="17" max="17" width="10.7109375" style="17" customWidth="1"/>
    <col min="18" max="16384" width="11.421875" style="17" customWidth="1"/>
  </cols>
  <sheetData>
    <row r="1" spans="1:17" ht="15.75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7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18" customFormat="1" ht="13.5" customHeight="1">
      <c r="A5" s="65">
        <v>2000</v>
      </c>
      <c r="B5" s="14"/>
      <c r="C5" s="14"/>
      <c r="D5" s="14"/>
      <c r="E5" s="14"/>
      <c r="F5" s="14">
        <v>377.2</v>
      </c>
      <c r="G5" s="14">
        <v>29.5</v>
      </c>
      <c r="H5" s="14">
        <v>8</v>
      </c>
      <c r="I5" s="14">
        <v>344.9</v>
      </c>
      <c r="J5" s="14">
        <v>521.2</v>
      </c>
      <c r="K5" s="14">
        <v>1484.4</v>
      </c>
      <c r="L5" s="14"/>
      <c r="M5" s="14">
        <v>96.6</v>
      </c>
      <c r="N5" s="14">
        <v>197.8</v>
      </c>
      <c r="O5" s="14"/>
      <c r="P5" s="38">
        <v>48.2</v>
      </c>
      <c r="Q5" s="64">
        <f>SUM(B5:P5)</f>
        <v>3107.7999999999997</v>
      </c>
    </row>
    <row r="6" spans="1:17" s="18" customFormat="1" ht="13.5" customHeight="1">
      <c r="A6" s="54">
        <v>2001</v>
      </c>
      <c r="B6" s="9"/>
      <c r="C6" s="9"/>
      <c r="D6" s="9"/>
      <c r="E6" s="9"/>
      <c r="F6" s="9">
        <v>328.5</v>
      </c>
      <c r="G6" s="9">
        <v>65.2</v>
      </c>
      <c r="H6" s="9">
        <v>508</v>
      </c>
      <c r="I6" s="9">
        <v>383.6</v>
      </c>
      <c r="J6" s="9">
        <v>1939.7</v>
      </c>
      <c r="K6" s="9">
        <v>1088.8</v>
      </c>
      <c r="L6" s="9"/>
      <c r="M6" s="9">
        <v>594.8</v>
      </c>
      <c r="N6" s="9">
        <v>240.4</v>
      </c>
      <c r="O6" s="9"/>
      <c r="P6" s="33">
        <v>57.8</v>
      </c>
      <c r="Q6" s="52">
        <f aca="true" t="shared" si="0" ref="Q6:Q22">SUM(B6:P6)</f>
        <v>5206.8</v>
      </c>
    </row>
    <row r="7" spans="1:17" s="18" customFormat="1" ht="13.5" customHeight="1">
      <c r="A7" s="54">
        <v>2002</v>
      </c>
      <c r="B7" s="9"/>
      <c r="C7" s="9"/>
      <c r="D7" s="9"/>
      <c r="E7" s="9"/>
      <c r="F7" s="9">
        <v>112.7</v>
      </c>
      <c r="G7" s="9">
        <v>57.3</v>
      </c>
      <c r="H7" s="9">
        <v>475.8</v>
      </c>
      <c r="I7" s="9">
        <v>1304.5</v>
      </c>
      <c r="J7" s="9">
        <v>1389.3</v>
      </c>
      <c r="K7" s="9">
        <v>2130.3</v>
      </c>
      <c r="L7" s="9"/>
      <c r="M7" s="9">
        <v>1136.1</v>
      </c>
      <c r="N7" s="9">
        <v>209.2</v>
      </c>
      <c r="O7" s="9"/>
      <c r="P7" s="33">
        <v>17.7</v>
      </c>
      <c r="Q7" s="52">
        <f t="shared" si="0"/>
        <v>6832.9</v>
      </c>
    </row>
    <row r="8" spans="1:17" s="18" customFormat="1" ht="13.5" customHeight="1">
      <c r="A8" s="54">
        <v>2003</v>
      </c>
      <c r="B8" s="9"/>
      <c r="C8" s="9"/>
      <c r="D8" s="9"/>
      <c r="E8" s="9"/>
      <c r="F8" s="9">
        <v>518</v>
      </c>
      <c r="G8" s="9">
        <v>33.4</v>
      </c>
      <c r="H8" s="9">
        <v>550</v>
      </c>
      <c r="I8" s="9">
        <v>1149.8</v>
      </c>
      <c r="J8" s="9">
        <v>1341.9</v>
      </c>
      <c r="K8" s="9">
        <v>2447.3</v>
      </c>
      <c r="L8" s="9"/>
      <c r="M8" s="9">
        <v>812.9</v>
      </c>
      <c r="N8" s="9">
        <v>236.2</v>
      </c>
      <c r="O8" s="9"/>
      <c r="P8" s="33">
        <v>48.5</v>
      </c>
      <c r="Q8" s="52">
        <f t="shared" si="0"/>
        <v>7137.999999999999</v>
      </c>
    </row>
    <row r="9" spans="1:17" s="18" customFormat="1" ht="13.5" customHeight="1">
      <c r="A9" s="54">
        <v>2004</v>
      </c>
      <c r="B9" s="9"/>
      <c r="C9" s="9"/>
      <c r="D9" s="9"/>
      <c r="E9" s="9"/>
      <c r="F9" s="9">
        <v>517.3</v>
      </c>
      <c r="G9" s="9">
        <v>20.7</v>
      </c>
      <c r="H9" s="9">
        <v>605</v>
      </c>
      <c r="I9" s="9">
        <v>420.9</v>
      </c>
      <c r="J9" s="9">
        <v>2017.4</v>
      </c>
      <c r="K9" s="9">
        <v>3103.1</v>
      </c>
      <c r="L9" s="9"/>
      <c r="M9" s="9">
        <v>905.2</v>
      </c>
      <c r="N9" s="9">
        <v>306.5</v>
      </c>
      <c r="O9" s="9"/>
      <c r="P9" s="33">
        <v>57.8</v>
      </c>
      <c r="Q9" s="52">
        <f t="shared" si="0"/>
        <v>7953.9</v>
      </c>
    </row>
    <row r="10" spans="1:17" s="18" customFormat="1" ht="13.5" customHeight="1">
      <c r="A10" s="54">
        <v>2005</v>
      </c>
      <c r="B10" s="9"/>
      <c r="C10" s="9"/>
      <c r="D10" s="9"/>
      <c r="E10" s="9"/>
      <c r="F10" s="9">
        <v>1021.3</v>
      </c>
      <c r="G10" s="9">
        <v>73.6</v>
      </c>
      <c r="H10" s="9">
        <v>187.4</v>
      </c>
      <c r="I10" s="9">
        <v>445.5</v>
      </c>
      <c r="J10" s="9">
        <v>2056.8</v>
      </c>
      <c r="K10" s="9">
        <v>3513.6</v>
      </c>
      <c r="L10" s="9"/>
      <c r="M10" s="9">
        <v>1369.3</v>
      </c>
      <c r="N10" s="9">
        <v>140.4</v>
      </c>
      <c r="O10" s="9"/>
      <c r="P10" s="33">
        <v>2</v>
      </c>
      <c r="Q10" s="52">
        <f t="shared" si="0"/>
        <v>8809.9</v>
      </c>
    </row>
    <row r="11" spans="1:17" s="18" customFormat="1" ht="13.5" customHeight="1">
      <c r="A11" s="54">
        <v>2006</v>
      </c>
      <c r="B11" s="9"/>
      <c r="C11" s="9"/>
      <c r="D11" s="9"/>
      <c r="E11" s="9"/>
      <c r="F11" s="9">
        <v>450.3</v>
      </c>
      <c r="G11" s="9">
        <v>96.3</v>
      </c>
      <c r="H11" s="9">
        <v>604.2</v>
      </c>
      <c r="I11" s="9">
        <v>562.9</v>
      </c>
      <c r="J11" s="9">
        <v>2546.3</v>
      </c>
      <c r="K11" s="9">
        <v>4006.8</v>
      </c>
      <c r="L11" s="9"/>
      <c r="M11" s="9">
        <v>1247.2</v>
      </c>
      <c r="N11" s="9">
        <v>194.4</v>
      </c>
      <c r="O11" s="9"/>
      <c r="P11" s="33">
        <v>3.2</v>
      </c>
      <c r="Q11" s="52">
        <f t="shared" si="0"/>
        <v>9711.6</v>
      </c>
    </row>
    <row r="12" spans="1:17" s="18" customFormat="1" ht="13.5" customHeight="1">
      <c r="A12" s="54">
        <v>2007</v>
      </c>
      <c r="B12" s="9"/>
      <c r="C12" s="9"/>
      <c r="D12" s="9"/>
      <c r="E12" s="9"/>
      <c r="F12" s="9">
        <v>1304.7</v>
      </c>
      <c r="G12" s="9">
        <v>56.4</v>
      </c>
      <c r="H12" s="9">
        <v>669.8</v>
      </c>
      <c r="I12" s="9">
        <v>525.2</v>
      </c>
      <c r="J12" s="9">
        <v>2577</v>
      </c>
      <c r="K12" s="9">
        <v>4638.4</v>
      </c>
      <c r="L12" s="9"/>
      <c r="M12" s="9">
        <v>1520.9</v>
      </c>
      <c r="N12" s="9">
        <v>318.4</v>
      </c>
      <c r="O12" s="9"/>
      <c r="P12" s="33">
        <v>12.9</v>
      </c>
      <c r="Q12" s="52">
        <f t="shared" si="0"/>
        <v>11623.699999999999</v>
      </c>
    </row>
    <row r="13" spans="1:17" s="18" customFormat="1" ht="13.5" customHeight="1">
      <c r="A13" s="54">
        <v>2008</v>
      </c>
      <c r="B13" s="9"/>
      <c r="C13" s="9"/>
      <c r="D13" s="9"/>
      <c r="E13" s="9"/>
      <c r="F13" s="9">
        <v>204.3</v>
      </c>
      <c r="G13" s="9">
        <v>70.8</v>
      </c>
      <c r="H13" s="9">
        <v>674.7</v>
      </c>
      <c r="I13" s="9">
        <v>919.6</v>
      </c>
      <c r="J13" s="9">
        <v>2319.7</v>
      </c>
      <c r="K13" s="9">
        <v>7384.5</v>
      </c>
      <c r="L13" s="9">
        <v>428.1</v>
      </c>
      <c r="M13" s="9">
        <v>561.6</v>
      </c>
      <c r="N13" s="9">
        <v>196.8</v>
      </c>
      <c r="O13" s="9"/>
      <c r="P13" s="33">
        <v>1.5</v>
      </c>
      <c r="Q13" s="52">
        <f t="shared" si="0"/>
        <v>12761.6</v>
      </c>
    </row>
    <row r="14" spans="1:17" s="18" customFormat="1" ht="13.5" customHeight="1">
      <c r="A14" s="54">
        <v>2009</v>
      </c>
      <c r="B14" s="9"/>
      <c r="C14" s="9"/>
      <c r="D14" s="9"/>
      <c r="E14" s="9"/>
      <c r="F14" s="9">
        <v>215</v>
      </c>
      <c r="G14" s="9">
        <v>19.6</v>
      </c>
      <c r="H14" s="9">
        <v>1071.1</v>
      </c>
      <c r="I14" s="9">
        <v>880.3</v>
      </c>
      <c r="J14" s="9">
        <v>2783</v>
      </c>
      <c r="K14" s="9">
        <v>6512.8</v>
      </c>
      <c r="L14" s="9">
        <v>715.6</v>
      </c>
      <c r="M14" s="9">
        <v>830.8</v>
      </c>
      <c r="N14" s="9">
        <v>423.3</v>
      </c>
      <c r="O14" s="9"/>
      <c r="P14" s="33"/>
      <c r="Q14" s="52">
        <f t="shared" si="0"/>
        <v>13451.499999999998</v>
      </c>
    </row>
    <row r="15" spans="1:17" s="18" customFormat="1" ht="13.5" customHeight="1">
      <c r="A15" s="54">
        <v>2010</v>
      </c>
      <c r="B15" s="9"/>
      <c r="C15" s="9"/>
      <c r="D15" s="9"/>
      <c r="E15" s="9"/>
      <c r="F15" s="9">
        <v>250.9</v>
      </c>
      <c r="G15" s="9">
        <v>25.4</v>
      </c>
      <c r="H15" s="9">
        <v>702.5</v>
      </c>
      <c r="I15" s="9">
        <v>400</v>
      </c>
      <c r="J15" s="9">
        <v>1474.3</v>
      </c>
      <c r="K15" s="9">
        <v>2888.2</v>
      </c>
      <c r="L15" s="9">
        <v>223.3</v>
      </c>
      <c r="M15" s="9">
        <v>353.7</v>
      </c>
      <c r="N15" s="9">
        <v>158.7</v>
      </c>
      <c r="O15" s="9"/>
      <c r="P15" s="33">
        <v>0.5</v>
      </c>
      <c r="Q15" s="52">
        <f t="shared" si="0"/>
        <v>6477.499999999999</v>
      </c>
    </row>
    <row r="16" spans="1:17" s="18" customFormat="1" ht="13.5" customHeight="1">
      <c r="A16" s="54">
        <v>2011</v>
      </c>
      <c r="B16" s="9"/>
      <c r="C16" s="9"/>
      <c r="D16" s="9"/>
      <c r="E16" s="9"/>
      <c r="F16" s="9">
        <v>156.9</v>
      </c>
      <c r="G16" s="9">
        <v>2.3</v>
      </c>
      <c r="H16" s="9">
        <v>172.2</v>
      </c>
      <c r="I16" s="9">
        <v>339.4</v>
      </c>
      <c r="J16" s="9">
        <v>1362.9</v>
      </c>
      <c r="K16" s="9">
        <v>1465.9</v>
      </c>
      <c r="L16" s="9">
        <v>86.6</v>
      </c>
      <c r="M16" s="9">
        <v>241.1</v>
      </c>
      <c r="N16" s="9">
        <v>86.6</v>
      </c>
      <c r="O16" s="9"/>
      <c r="P16" s="33"/>
      <c r="Q16" s="52">
        <f t="shared" si="0"/>
        <v>3913.9</v>
      </c>
    </row>
    <row r="17" spans="1:17" s="18" customFormat="1" ht="13.5" customHeight="1">
      <c r="A17" s="54">
        <v>2012</v>
      </c>
      <c r="B17" s="9"/>
      <c r="C17" s="9"/>
      <c r="D17" s="9"/>
      <c r="E17" s="9"/>
      <c r="F17" s="9">
        <v>45.4</v>
      </c>
      <c r="G17" s="9">
        <v>17.4</v>
      </c>
      <c r="H17" s="9">
        <v>109.7</v>
      </c>
      <c r="I17" s="9">
        <v>227.5</v>
      </c>
      <c r="J17" s="9">
        <v>636.6</v>
      </c>
      <c r="K17" s="9">
        <v>1140.5</v>
      </c>
      <c r="L17" s="9">
        <v>32.7</v>
      </c>
      <c r="M17" s="9">
        <v>234.7</v>
      </c>
      <c r="N17" s="9">
        <v>74.2</v>
      </c>
      <c r="O17" s="9"/>
      <c r="P17" s="33"/>
      <c r="Q17" s="52">
        <f t="shared" si="0"/>
        <v>2518.6999999999994</v>
      </c>
    </row>
    <row r="18" spans="1:17" s="18" customFormat="1" ht="13.5" customHeight="1">
      <c r="A18" s="54">
        <v>2013</v>
      </c>
      <c r="B18" s="9"/>
      <c r="C18" s="9"/>
      <c r="D18" s="9"/>
      <c r="E18" s="9"/>
      <c r="F18" s="9"/>
      <c r="G18" s="9">
        <v>0.9</v>
      </c>
      <c r="H18" s="9">
        <v>121.1</v>
      </c>
      <c r="I18" s="9">
        <v>486.3</v>
      </c>
      <c r="J18" s="9">
        <v>212</v>
      </c>
      <c r="K18" s="9">
        <v>661.6</v>
      </c>
      <c r="L18" s="9">
        <v>9.9</v>
      </c>
      <c r="M18" s="9">
        <v>11.9</v>
      </c>
      <c r="N18" s="9">
        <v>90</v>
      </c>
      <c r="O18" s="9"/>
      <c r="P18" s="33"/>
      <c r="Q18" s="52">
        <f t="shared" si="0"/>
        <v>1593.7000000000003</v>
      </c>
    </row>
    <row r="19" spans="1:17" s="18" customFormat="1" ht="13.5" customHeight="1">
      <c r="A19" s="54">
        <v>2014</v>
      </c>
      <c r="B19" s="9"/>
      <c r="C19" s="9"/>
      <c r="D19" s="9"/>
      <c r="E19" s="9"/>
      <c r="F19" s="9"/>
      <c r="G19" s="9"/>
      <c r="H19" s="9">
        <v>23.5</v>
      </c>
      <c r="I19" s="9">
        <v>120.5</v>
      </c>
      <c r="J19" s="9">
        <v>65.9</v>
      </c>
      <c r="K19" s="9">
        <v>198</v>
      </c>
      <c r="L19" s="9">
        <v>2.9</v>
      </c>
      <c r="M19" s="9">
        <v>8.3</v>
      </c>
      <c r="N19" s="9">
        <v>15</v>
      </c>
      <c r="O19" s="9"/>
      <c r="P19" s="33"/>
      <c r="Q19" s="52">
        <f t="shared" si="0"/>
        <v>434.09999999999997</v>
      </c>
    </row>
    <row r="20" spans="1:17" s="18" customFormat="1" ht="13.5" customHeight="1">
      <c r="A20" s="54">
        <v>2015</v>
      </c>
      <c r="B20" s="9"/>
      <c r="C20" s="9"/>
      <c r="D20" s="9"/>
      <c r="E20" s="9"/>
      <c r="F20" s="9"/>
      <c r="G20" s="9"/>
      <c r="H20" s="9"/>
      <c r="I20" s="9"/>
      <c r="J20" s="9">
        <v>1.4</v>
      </c>
      <c r="K20" s="9">
        <v>39.5</v>
      </c>
      <c r="L20" s="9"/>
      <c r="M20" s="9">
        <v>10.7</v>
      </c>
      <c r="N20" s="9">
        <v>30</v>
      </c>
      <c r="O20" s="9"/>
      <c r="P20" s="33"/>
      <c r="Q20" s="52">
        <f t="shared" si="0"/>
        <v>81.6</v>
      </c>
    </row>
    <row r="21" spans="1:17" s="18" customFormat="1" ht="13.5" customHeight="1">
      <c r="A21" s="54">
        <v>2016</v>
      </c>
      <c r="B21" s="9"/>
      <c r="C21" s="9"/>
      <c r="D21" s="9"/>
      <c r="E21" s="9"/>
      <c r="F21" s="9"/>
      <c r="G21" s="9"/>
      <c r="H21" s="9"/>
      <c r="I21" s="9"/>
      <c r="J21" s="9">
        <v>7.64</v>
      </c>
      <c r="K21" s="9">
        <v>6.83</v>
      </c>
      <c r="L21" s="9"/>
      <c r="M21" s="9">
        <v>7.330000000000001</v>
      </c>
      <c r="N21" s="9"/>
      <c r="O21" s="9"/>
      <c r="P21" s="33"/>
      <c r="Q21" s="52">
        <f t="shared" si="0"/>
        <v>21.8</v>
      </c>
    </row>
    <row r="22" spans="1:17" s="18" customFormat="1" ht="13.5" customHeight="1" thickBot="1">
      <c r="A22" s="54">
        <v>2017</v>
      </c>
      <c r="B22" s="9"/>
      <c r="C22" s="9"/>
      <c r="D22" s="9"/>
      <c r="E22" s="9"/>
      <c r="F22" s="9"/>
      <c r="G22" s="9"/>
      <c r="H22" s="9">
        <v>7</v>
      </c>
      <c r="I22" s="9"/>
      <c r="J22" s="9">
        <v>2.7</v>
      </c>
      <c r="K22" s="9"/>
      <c r="L22" s="9"/>
      <c r="M22" s="9"/>
      <c r="N22" s="9"/>
      <c r="O22" s="9"/>
      <c r="P22" s="33"/>
      <c r="Q22" s="52">
        <f t="shared" si="0"/>
        <v>9.7</v>
      </c>
    </row>
    <row r="23" spans="1:18" s="18" customFormat="1" ht="16.5" customHeight="1" thickBot="1">
      <c r="A23" s="57" t="s">
        <v>14</v>
      </c>
      <c r="B23" s="58">
        <f aca="true" t="shared" si="1" ref="B23:Q23">SUM(B5:B22)</f>
        <v>0</v>
      </c>
      <c r="C23" s="58">
        <f t="shared" si="1"/>
        <v>0</v>
      </c>
      <c r="D23" s="58">
        <f t="shared" si="1"/>
        <v>0</v>
      </c>
      <c r="E23" s="58">
        <f t="shared" si="1"/>
        <v>0</v>
      </c>
      <c r="F23" s="58">
        <f t="shared" si="1"/>
        <v>5502.499999999999</v>
      </c>
      <c r="G23" s="58">
        <f t="shared" si="1"/>
        <v>568.7999999999998</v>
      </c>
      <c r="H23" s="58">
        <f t="shared" si="1"/>
        <v>6490</v>
      </c>
      <c r="I23" s="58">
        <f t="shared" si="1"/>
        <v>8510.9</v>
      </c>
      <c r="J23" s="58">
        <f t="shared" si="1"/>
        <v>23255.74</v>
      </c>
      <c r="K23" s="58">
        <f t="shared" si="1"/>
        <v>42710.53</v>
      </c>
      <c r="L23" s="58">
        <f t="shared" si="1"/>
        <v>1499.1000000000001</v>
      </c>
      <c r="M23" s="58">
        <f t="shared" si="1"/>
        <v>9943.130000000001</v>
      </c>
      <c r="N23" s="58">
        <f t="shared" si="1"/>
        <v>2917.8999999999996</v>
      </c>
      <c r="O23" s="58">
        <f t="shared" si="1"/>
        <v>0</v>
      </c>
      <c r="P23" s="58">
        <f t="shared" si="1"/>
        <v>250.1</v>
      </c>
      <c r="Q23" s="67">
        <f t="shared" si="1"/>
        <v>101648.7</v>
      </c>
      <c r="R23" s="49"/>
    </row>
    <row r="24" spans="1:2" ht="12.75">
      <c r="A24" s="5" t="s">
        <v>15</v>
      </c>
      <c r="B24" s="6" t="s">
        <v>21</v>
      </c>
    </row>
    <row r="25" spans="1:14" ht="12.75">
      <c r="A25" s="5"/>
      <c r="B25" s="5"/>
      <c r="C25" s="6"/>
      <c r="G25" s="96"/>
      <c r="H25" s="96"/>
      <c r="I25" s="96"/>
      <c r="J25" s="96"/>
      <c r="K25" s="96"/>
      <c r="L25" s="96"/>
      <c r="M25" s="96"/>
      <c r="N25" s="96"/>
    </row>
    <row r="26" spans="1:14" ht="12.75">
      <c r="A26" s="5"/>
      <c r="B26" s="5"/>
      <c r="C26" s="6"/>
      <c r="F26" s="95"/>
      <c r="G26" s="95"/>
      <c r="H26" s="95"/>
      <c r="I26" s="95"/>
      <c r="J26" s="95"/>
      <c r="K26" s="95"/>
      <c r="L26" s="95"/>
      <c r="M26" s="95"/>
      <c r="N26" s="95"/>
    </row>
    <row r="27" spans="1:3" ht="12.75">
      <c r="A27" s="5"/>
      <c r="B27" s="5"/>
      <c r="C27" s="6"/>
    </row>
    <row r="28" spans="1:3" ht="12.75">
      <c r="A28" s="5"/>
      <c r="B28" s="5"/>
      <c r="C28" s="6"/>
    </row>
    <row r="29" spans="1:3" ht="12.75">
      <c r="A29" s="5"/>
      <c r="B29" s="5"/>
      <c r="C29" s="6"/>
    </row>
    <row r="30" spans="1:3" ht="12.75">
      <c r="A30" s="6"/>
      <c r="B30" s="6"/>
      <c r="C30" s="7"/>
    </row>
    <row r="32" spans="1:17" ht="15.75">
      <c r="A32" s="102" t="s">
        <v>29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ht="12.75">
      <c r="A33" s="103" t="s">
        <v>26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ht="13.5" thickBot="1"/>
    <row r="35" spans="1:17" s="90" customFormat="1" ht="16.5" customHeight="1" thickBot="1">
      <c r="A35" s="57" t="s">
        <v>0</v>
      </c>
      <c r="B35" s="85" t="s">
        <v>47</v>
      </c>
      <c r="C35" s="85" t="s">
        <v>1</v>
      </c>
      <c r="D35" s="85" t="s">
        <v>2</v>
      </c>
      <c r="E35" s="85" t="s">
        <v>3</v>
      </c>
      <c r="F35" s="85" t="s">
        <v>4</v>
      </c>
      <c r="G35" s="85" t="s">
        <v>5</v>
      </c>
      <c r="H35" s="85" t="s">
        <v>6</v>
      </c>
      <c r="I35" s="85" t="s">
        <v>7</v>
      </c>
      <c r="J35" s="85" t="s">
        <v>8</v>
      </c>
      <c r="K35" s="85" t="s">
        <v>9</v>
      </c>
      <c r="L35" s="85" t="s">
        <v>48</v>
      </c>
      <c r="M35" s="85" t="s">
        <v>10</v>
      </c>
      <c r="N35" s="85" t="s">
        <v>11</v>
      </c>
      <c r="O35" s="85" t="s">
        <v>12</v>
      </c>
      <c r="P35" s="87" t="s">
        <v>13</v>
      </c>
      <c r="Q35" s="88" t="s">
        <v>14</v>
      </c>
    </row>
    <row r="36" spans="1:17" s="18" customFormat="1" ht="13.5" customHeight="1">
      <c r="A36" s="65">
        <v>2000</v>
      </c>
      <c r="B36" s="14"/>
      <c r="C36" s="14"/>
      <c r="D36" s="14"/>
      <c r="E36" s="14"/>
      <c r="F36" s="14">
        <v>44469.8</v>
      </c>
      <c r="G36" s="14">
        <v>3973.2</v>
      </c>
      <c r="H36" s="14">
        <v>1017.3</v>
      </c>
      <c r="I36" s="14">
        <v>26119.8</v>
      </c>
      <c r="J36" s="14">
        <v>41604.6</v>
      </c>
      <c r="K36" s="14">
        <v>126200</v>
      </c>
      <c r="L36" s="14"/>
      <c r="M36" s="14">
        <v>8367.4</v>
      </c>
      <c r="N36" s="14">
        <v>21914.9</v>
      </c>
      <c r="O36" s="14"/>
      <c r="P36" s="38">
        <v>6297.1</v>
      </c>
      <c r="Q36" s="64">
        <f>SUM(B36:P36)</f>
        <v>279964.1</v>
      </c>
    </row>
    <row r="37" spans="1:17" s="18" customFormat="1" ht="13.5" customHeight="1">
      <c r="A37" s="54">
        <v>2001</v>
      </c>
      <c r="B37" s="9"/>
      <c r="C37" s="9"/>
      <c r="D37" s="9"/>
      <c r="E37" s="9"/>
      <c r="F37" s="9">
        <v>34487.7</v>
      </c>
      <c r="G37" s="9">
        <v>7722.9</v>
      </c>
      <c r="H37" s="9">
        <v>55393.3</v>
      </c>
      <c r="I37" s="9">
        <v>26644.9</v>
      </c>
      <c r="J37" s="9">
        <v>145567.4</v>
      </c>
      <c r="K37" s="9">
        <v>97084.9</v>
      </c>
      <c r="L37" s="9"/>
      <c r="M37" s="9">
        <v>53322.5</v>
      </c>
      <c r="N37" s="9">
        <v>19369.3</v>
      </c>
      <c r="O37" s="9"/>
      <c r="P37" s="33">
        <v>7069.8</v>
      </c>
      <c r="Q37" s="52">
        <f aca="true" t="shared" si="2" ref="Q37:Q53">SUM(B37:P37)</f>
        <v>446662.69999999995</v>
      </c>
    </row>
    <row r="38" spans="1:17" s="18" customFormat="1" ht="13.5" customHeight="1">
      <c r="A38" s="54">
        <v>2002</v>
      </c>
      <c r="B38" s="9"/>
      <c r="C38" s="9"/>
      <c r="D38" s="9"/>
      <c r="E38" s="9"/>
      <c r="F38" s="9">
        <v>11766.4</v>
      </c>
      <c r="G38" s="9">
        <v>6327.3</v>
      </c>
      <c r="H38" s="9">
        <v>47265.4</v>
      </c>
      <c r="I38" s="9">
        <v>49877.7</v>
      </c>
      <c r="J38" s="9">
        <v>99748.7</v>
      </c>
      <c r="K38" s="9">
        <v>145647.4</v>
      </c>
      <c r="L38" s="9"/>
      <c r="M38" s="9">
        <v>85132.1</v>
      </c>
      <c r="N38" s="9">
        <v>15661.9</v>
      </c>
      <c r="O38" s="9"/>
      <c r="P38" s="33">
        <v>1597.8</v>
      </c>
      <c r="Q38" s="52">
        <f t="shared" si="2"/>
        <v>463024.7</v>
      </c>
    </row>
    <row r="39" spans="1:17" s="18" customFormat="1" ht="13.5" customHeight="1">
      <c r="A39" s="54">
        <v>2003</v>
      </c>
      <c r="B39" s="9"/>
      <c r="C39" s="9"/>
      <c r="D39" s="9"/>
      <c r="E39" s="9"/>
      <c r="F39" s="9">
        <v>44928.6</v>
      </c>
      <c r="G39" s="9">
        <v>2533.7</v>
      </c>
      <c r="H39" s="9">
        <v>51510.4</v>
      </c>
      <c r="I39" s="9">
        <v>47891.1</v>
      </c>
      <c r="J39" s="9">
        <v>103292.2</v>
      </c>
      <c r="K39" s="9">
        <v>175061.2</v>
      </c>
      <c r="L39" s="9"/>
      <c r="M39" s="9">
        <v>76933</v>
      </c>
      <c r="N39" s="9">
        <v>17190.6</v>
      </c>
      <c r="O39" s="9"/>
      <c r="P39" s="33">
        <v>4782.7</v>
      </c>
      <c r="Q39" s="52">
        <f t="shared" si="2"/>
        <v>524123.5</v>
      </c>
    </row>
    <row r="40" spans="1:17" s="18" customFormat="1" ht="13.5" customHeight="1">
      <c r="A40" s="54">
        <v>2004</v>
      </c>
      <c r="B40" s="9"/>
      <c r="C40" s="9"/>
      <c r="D40" s="9"/>
      <c r="E40" s="9"/>
      <c r="F40" s="9">
        <v>54282</v>
      </c>
      <c r="G40" s="9">
        <v>2163.3</v>
      </c>
      <c r="H40" s="9">
        <v>61705.4</v>
      </c>
      <c r="I40" s="9">
        <v>37636.5</v>
      </c>
      <c r="J40" s="9">
        <v>209182.6</v>
      </c>
      <c r="K40" s="9">
        <v>345902.2</v>
      </c>
      <c r="L40" s="9"/>
      <c r="M40" s="9">
        <v>112822.8</v>
      </c>
      <c r="N40" s="9">
        <v>34357.4</v>
      </c>
      <c r="O40" s="9"/>
      <c r="P40" s="33">
        <v>6660.3</v>
      </c>
      <c r="Q40" s="52">
        <f t="shared" si="2"/>
        <v>864712.5000000001</v>
      </c>
    </row>
    <row r="41" spans="1:17" s="18" customFormat="1" ht="13.5" customHeight="1">
      <c r="A41" s="54">
        <v>2005</v>
      </c>
      <c r="B41" s="9"/>
      <c r="C41" s="9"/>
      <c r="D41" s="9"/>
      <c r="E41" s="9"/>
      <c r="F41" s="9">
        <v>127201.9</v>
      </c>
      <c r="G41" s="9">
        <v>9133.1</v>
      </c>
      <c r="H41" s="9">
        <v>22629.4</v>
      </c>
      <c r="I41" s="9">
        <v>50461.7</v>
      </c>
      <c r="J41" s="9">
        <v>254511.2</v>
      </c>
      <c r="K41" s="9">
        <v>463380.5</v>
      </c>
      <c r="L41" s="9"/>
      <c r="M41" s="9">
        <v>209095</v>
      </c>
      <c r="N41" s="9">
        <v>17702.6</v>
      </c>
      <c r="O41" s="9"/>
      <c r="P41" s="33">
        <v>367.1</v>
      </c>
      <c r="Q41" s="52">
        <f t="shared" si="2"/>
        <v>1154482.5000000002</v>
      </c>
    </row>
    <row r="42" spans="1:17" s="18" customFormat="1" ht="13.5" customHeight="1">
      <c r="A42" s="54">
        <v>2006</v>
      </c>
      <c r="B42" s="9"/>
      <c r="C42" s="9"/>
      <c r="D42" s="9"/>
      <c r="E42" s="9"/>
      <c r="F42" s="9">
        <v>72510.1</v>
      </c>
      <c r="G42" s="9">
        <v>15343.8</v>
      </c>
      <c r="H42" s="9">
        <v>83442.9</v>
      </c>
      <c r="I42" s="9">
        <v>69945.6</v>
      </c>
      <c r="J42" s="9">
        <v>356553</v>
      </c>
      <c r="K42" s="9">
        <v>620347.6</v>
      </c>
      <c r="L42" s="9"/>
      <c r="M42" s="9">
        <v>226992.4</v>
      </c>
      <c r="N42" s="9">
        <v>25530.3</v>
      </c>
      <c r="O42" s="9"/>
      <c r="P42" s="33">
        <v>387.1</v>
      </c>
      <c r="Q42" s="52">
        <f t="shared" si="2"/>
        <v>1471052.8</v>
      </c>
    </row>
    <row r="43" spans="1:17" s="18" customFormat="1" ht="13.5" customHeight="1">
      <c r="A43" s="54">
        <v>2007</v>
      </c>
      <c r="B43" s="9"/>
      <c r="C43" s="9"/>
      <c r="D43" s="9"/>
      <c r="E43" s="9"/>
      <c r="F43" s="9">
        <v>219908.1</v>
      </c>
      <c r="G43" s="9">
        <v>10381.8</v>
      </c>
      <c r="H43" s="9">
        <v>93313.5</v>
      </c>
      <c r="I43" s="9">
        <v>68826.9</v>
      </c>
      <c r="J43" s="9">
        <v>378372.2</v>
      </c>
      <c r="K43" s="9">
        <v>730808.4</v>
      </c>
      <c r="L43" s="9"/>
      <c r="M43" s="9">
        <v>281372.4</v>
      </c>
      <c r="N43" s="9">
        <v>50470</v>
      </c>
      <c r="O43" s="9"/>
      <c r="P43" s="33">
        <v>2324.2</v>
      </c>
      <c r="Q43" s="52">
        <f t="shared" si="2"/>
        <v>1835777.4999999998</v>
      </c>
    </row>
    <row r="44" spans="1:17" s="18" customFormat="1" ht="13.5" customHeight="1">
      <c r="A44" s="54">
        <v>2008</v>
      </c>
      <c r="B44" s="9"/>
      <c r="C44" s="9"/>
      <c r="D44" s="9"/>
      <c r="E44" s="9"/>
      <c r="F44" s="9">
        <v>42628</v>
      </c>
      <c r="G44" s="9">
        <v>14336.4</v>
      </c>
      <c r="H44" s="9">
        <v>104239.5</v>
      </c>
      <c r="I44" s="9">
        <v>131531.2</v>
      </c>
      <c r="J44" s="9">
        <v>371625</v>
      </c>
      <c r="K44" s="9">
        <v>1359155</v>
      </c>
      <c r="L44" s="9">
        <v>78968.3</v>
      </c>
      <c r="M44" s="9">
        <v>121317.8</v>
      </c>
      <c r="N44" s="9">
        <v>34440.7</v>
      </c>
      <c r="O44" s="9"/>
      <c r="P44" s="9">
        <v>294.1</v>
      </c>
      <c r="Q44" s="52">
        <f t="shared" si="2"/>
        <v>2258536</v>
      </c>
    </row>
    <row r="45" spans="1:17" s="18" customFormat="1" ht="13.5" customHeight="1">
      <c r="A45" s="54">
        <v>2009</v>
      </c>
      <c r="B45" s="9"/>
      <c r="C45" s="9"/>
      <c r="D45" s="9"/>
      <c r="E45" s="9"/>
      <c r="F45" s="9">
        <v>33779.4</v>
      </c>
      <c r="G45" s="9">
        <v>3044.4</v>
      </c>
      <c r="H45" s="9">
        <v>145919.1</v>
      </c>
      <c r="I45" s="9">
        <v>108386</v>
      </c>
      <c r="J45" s="9">
        <v>409314.5</v>
      </c>
      <c r="K45" s="9">
        <v>1004770.5</v>
      </c>
      <c r="L45" s="9">
        <v>117735.3</v>
      </c>
      <c r="M45" s="9">
        <v>162088</v>
      </c>
      <c r="N45" s="9">
        <v>69255.1</v>
      </c>
      <c r="O45" s="9"/>
      <c r="P45" s="33"/>
      <c r="Q45" s="52">
        <f t="shared" si="2"/>
        <v>2054292.3</v>
      </c>
    </row>
    <row r="46" spans="1:17" s="18" customFormat="1" ht="13.5" customHeight="1">
      <c r="A46" s="54">
        <v>2010</v>
      </c>
      <c r="B46" s="9"/>
      <c r="C46" s="9"/>
      <c r="D46" s="9"/>
      <c r="E46" s="9"/>
      <c r="F46" s="9">
        <v>45106.9</v>
      </c>
      <c r="G46" s="9">
        <v>3955</v>
      </c>
      <c r="H46" s="9">
        <v>101069.9</v>
      </c>
      <c r="I46" s="9">
        <v>53337.3</v>
      </c>
      <c r="J46" s="9">
        <v>228837</v>
      </c>
      <c r="K46" s="9">
        <v>483944</v>
      </c>
      <c r="L46" s="9">
        <v>37878.5</v>
      </c>
      <c r="M46" s="9">
        <v>79292.9</v>
      </c>
      <c r="N46" s="9">
        <v>27900.1</v>
      </c>
      <c r="O46" s="9"/>
      <c r="P46" s="33">
        <v>136</v>
      </c>
      <c r="Q46" s="52">
        <f t="shared" si="2"/>
        <v>1061457.6</v>
      </c>
    </row>
    <row r="47" spans="1:17" s="18" customFormat="1" ht="13.5" customHeight="1">
      <c r="A47" s="54">
        <v>2011</v>
      </c>
      <c r="B47" s="9"/>
      <c r="C47" s="9"/>
      <c r="D47" s="9"/>
      <c r="E47" s="9"/>
      <c r="F47" s="9">
        <v>24914.9</v>
      </c>
      <c r="G47" s="9">
        <v>452.5</v>
      </c>
      <c r="H47" s="9">
        <v>26253.2</v>
      </c>
      <c r="I47" s="9">
        <v>51908.9</v>
      </c>
      <c r="J47" s="9">
        <v>227480</v>
      </c>
      <c r="K47" s="9">
        <v>274559.8</v>
      </c>
      <c r="L47" s="9">
        <v>16021.3</v>
      </c>
      <c r="M47" s="9">
        <v>54068.1</v>
      </c>
      <c r="N47" s="9">
        <v>19241.9</v>
      </c>
      <c r="O47" s="9"/>
      <c r="P47" s="33"/>
      <c r="Q47" s="52">
        <f t="shared" si="2"/>
        <v>694900.6000000001</v>
      </c>
    </row>
    <row r="48" spans="1:17" s="18" customFormat="1" ht="13.5" customHeight="1">
      <c r="A48" s="54">
        <v>2012</v>
      </c>
      <c r="B48" s="9"/>
      <c r="C48" s="9"/>
      <c r="D48" s="9"/>
      <c r="E48" s="9"/>
      <c r="F48" s="9">
        <v>6590</v>
      </c>
      <c r="G48" s="9">
        <v>2679.6</v>
      </c>
      <c r="H48" s="9">
        <v>18972.6</v>
      </c>
      <c r="I48" s="9">
        <v>34181.7</v>
      </c>
      <c r="J48" s="9">
        <v>102096.9</v>
      </c>
      <c r="K48" s="9">
        <v>230970</v>
      </c>
      <c r="L48" s="9">
        <v>5366.8</v>
      </c>
      <c r="M48" s="9">
        <v>48340</v>
      </c>
      <c r="N48" s="9">
        <v>15601.2</v>
      </c>
      <c r="O48" s="9"/>
      <c r="P48" s="33"/>
      <c r="Q48" s="52">
        <f t="shared" si="2"/>
        <v>464798.8</v>
      </c>
    </row>
    <row r="49" spans="1:17" s="18" customFormat="1" ht="13.5" customHeight="1">
      <c r="A49" s="54">
        <v>2013</v>
      </c>
      <c r="B49" s="9"/>
      <c r="C49" s="9"/>
      <c r="D49" s="9"/>
      <c r="E49" s="9"/>
      <c r="F49" s="9"/>
      <c r="G49" s="9">
        <v>98</v>
      </c>
      <c r="H49" s="9">
        <v>22070.1</v>
      </c>
      <c r="I49" s="9">
        <v>68234.1</v>
      </c>
      <c r="J49" s="9">
        <v>35396.7</v>
      </c>
      <c r="K49" s="9">
        <v>148570.6</v>
      </c>
      <c r="L49" s="9">
        <v>1491.6</v>
      </c>
      <c r="M49" s="9">
        <v>2749.2</v>
      </c>
      <c r="N49" s="9">
        <v>19477.5</v>
      </c>
      <c r="O49" s="9"/>
      <c r="P49" s="33"/>
      <c r="Q49" s="52">
        <f t="shared" si="2"/>
        <v>298087.8</v>
      </c>
    </row>
    <row r="50" spans="1:17" s="18" customFormat="1" ht="13.5" customHeight="1">
      <c r="A50" s="54">
        <v>2014</v>
      </c>
      <c r="B50" s="9"/>
      <c r="C50" s="9"/>
      <c r="D50" s="9"/>
      <c r="E50" s="9"/>
      <c r="F50" s="9"/>
      <c r="G50" s="9"/>
      <c r="H50" s="9">
        <v>4314.5</v>
      </c>
      <c r="I50" s="9">
        <v>16583.6</v>
      </c>
      <c r="J50" s="9">
        <v>10296.1</v>
      </c>
      <c r="K50" s="9">
        <v>38493.7</v>
      </c>
      <c r="L50" s="9">
        <v>567</v>
      </c>
      <c r="M50" s="9">
        <v>1038.1</v>
      </c>
      <c r="N50" s="9">
        <v>2715.5</v>
      </c>
      <c r="O50" s="9"/>
      <c r="P50" s="33"/>
      <c r="Q50" s="52">
        <f t="shared" si="2"/>
        <v>74008.5</v>
      </c>
    </row>
    <row r="51" spans="1:17" s="18" customFormat="1" ht="13.5" customHeight="1">
      <c r="A51" s="54">
        <v>2015</v>
      </c>
      <c r="B51" s="9"/>
      <c r="C51" s="9"/>
      <c r="D51" s="9"/>
      <c r="E51" s="9"/>
      <c r="F51" s="9"/>
      <c r="G51" s="9"/>
      <c r="H51" s="9"/>
      <c r="I51" s="9"/>
      <c r="J51" s="9">
        <v>285.9</v>
      </c>
      <c r="K51" s="9">
        <v>7097.2</v>
      </c>
      <c r="L51" s="9"/>
      <c r="M51" s="9">
        <v>1572.8</v>
      </c>
      <c r="N51" s="9">
        <v>5786</v>
      </c>
      <c r="O51" s="9"/>
      <c r="P51" s="33"/>
      <c r="Q51" s="52">
        <f t="shared" si="2"/>
        <v>14741.9</v>
      </c>
    </row>
    <row r="52" spans="1:17" s="18" customFormat="1" ht="13.5" customHeight="1">
      <c r="A52" s="54">
        <v>2016</v>
      </c>
      <c r="B52" s="9"/>
      <c r="C52" s="9"/>
      <c r="D52" s="9"/>
      <c r="E52" s="9"/>
      <c r="F52" s="9"/>
      <c r="G52" s="9"/>
      <c r="H52" s="9"/>
      <c r="I52" s="9"/>
      <c r="J52" s="9">
        <v>1050</v>
      </c>
      <c r="K52" s="9">
        <v>1062.2</v>
      </c>
      <c r="L52" s="9"/>
      <c r="M52" s="9">
        <v>1742.2</v>
      </c>
      <c r="N52" s="9"/>
      <c r="O52" s="9"/>
      <c r="P52" s="33"/>
      <c r="Q52" s="52">
        <f t="shared" si="2"/>
        <v>3854.3999999999996</v>
      </c>
    </row>
    <row r="53" spans="1:17" s="18" customFormat="1" ht="13.5" customHeight="1" thickBot="1">
      <c r="A53" s="54">
        <v>2017</v>
      </c>
      <c r="B53" s="9"/>
      <c r="C53" s="9"/>
      <c r="D53" s="9"/>
      <c r="E53" s="9"/>
      <c r="F53" s="9"/>
      <c r="G53" s="9"/>
      <c r="H53" s="9">
        <v>1058.4</v>
      </c>
      <c r="I53" s="9"/>
      <c r="J53" s="9">
        <v>286.5</v>
      </c>
      <c r="K53" s="9"/>
      <c r="L53" s="9"/>
      <c r="M53" s="9"/>
      <c r="N53" s="9"/>
      <c r="O53" s="9"/>
      <c r="P53" s="33"/>
      <c r="Q53" s="52">
        <f t="shared" si="2"/>
        <v>1344.9</v>
      </c>
    </row>
    <row r="54" spans="1:17" s="18" customFormat="1" ht="16.5" customHeight="1" thickBot="1">
      <c r="A54" s="57" t="s">
        <v>14</v>
      </c>
      <c r="B54" s="58">
        <f aca="true" t="shared" si="3" ref="B54:Q54">SUM(B36:B53)</f>
        <v>0</v>
      </c>
      <c r="C54" s="58">
        <f t="shared" si="3"/>
        <v>0</v>
      </c>
      <c r="D54" s="58">
        <f t="shared" si="3"/>
        <v>0</v>
      </c>
      <c r="E54" s="58">
        <f t="shared" si="3"/>
        <v>0</v>
      </c>
      <c r="F54" s="58">
        <f t="shared" si="3"/>
        <v>762573.8</v>
      </c>
      <c r="G54" s="58">
        <f t="shared" si="3"/>
        <v>82145</v>
      </c>
      <c r="H54" s="58">
        <f t="shared" si="3"/>
        <v>840174.8999999999</v>
      </c>
      <c r="I54" s="58">
        <f t="shared" si="3"/>
        <v>841567.0000000001</v>
      </c>
      <c r="J54" s="58">
        <f t="shared" si="3"/>
        <v>2975500.5</v>
      </c>
      <c r="K54" s="58">
        <f t="shared" si="3"/>
        <v>6253055.199999999</v>
      </c>
      <c r="L54" s="58">
        <f t="shared" si="3"/>
        <v>258028.8</v>
      </c>
      <c r="M54" s="58">
        <f t="shared" si="3"/>
        <v>1526246.7000000002</v>
      </c>
      <c r="N54" s="58">
        <f t="shared" si="3"/>
        <v>396615.00000000006</v>
      </c>
      <c r="O54" s="58">
        <f t="shared" si="3"/>
        <v>0</v>
      </c>
      <c r="P54" s="58">
        <f t="shared" si="3"/>
        <v>29916.199999999997</v>
      </c>
      <c r="Q54" s="60">
        <f t="shared" si="3"/>
        <v>13965823.100000003</v>
      </c>
    </row>
    <row r="55" spans="1:2" ht="12.75">
      <c r="A55" s="5" t="s">
        <v>15</v>
      </c>
      <c r="B55" s="6" t="s">
        <v>21</v>
      </c>
    </row>
    <row r="56" ht="12.75">
      <c r="C56" s="6"/>
    </row>
    <row r="57" spans="8:13" ht="12.75">
      <c r="H57" s="96"/>
      <c r="I57" s="96"/>
      <c r="J57" s="96"/>
      <c r="K57" s="96"/>
      <c r="L57" s="96"/>
      <c r="M57" s="96"/>
    </row>
  </sheetData>
  <sheetProtection/>
  <mergeCells count="4">
    <mergeCell ref="A1:Q1"/>
    <mergeCell ref="A32:Q32"/>
    <mergeCell ref="A2:Q2"/>
    <mergeCell ref="A33:Q3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</dc:title>
  <dc:subject>bonificaciones dl701</dc:subject>
  <dc:creator>conaf.</dc:creator>
  <cp:keywords/>
  <dc:description/>
  <cp:lastModifiedBy>Eugenia Pinto</cp:lastModifiedBy>
  <cp:lastPrinted>2019-04-04T16:28:42Z</cp:lastPrinted>
  <dcterms:created xsi:type="dcterms:W3CDTF">2009-04-21T19:57:27Z</dcterms:created>
  <dcterms:modified xsi:type="dcterms:W3CDTF">2019-09-24T16:38:22Z</dcterms:modified>
  <cp:category/>
  <cp:version/>
  <cp:contentType/>
  <cp:contentStatus/>
</cp:coreProperties>
</file>