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4955" windowHeight="8130" activeTab="0"/>
  </bookViews>
  <sheets>
    <sheet name="Rango horario 1985-2018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<sst xmlns="http://schemas.openxmlformats.org/spreadsheetml/2006/main" count="103" uniqueCount="77">
  <si>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OCURRENCIA NACIONAL DE INCENDIOS FORESTALES SEGÚN RANGO HORARIO</t>
  </si>
  <si>
    <t>RANGO HORARIO</t>
  </si>
  <si>
    <t>TOTAL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</si>
  <si>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</si>
  <si>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</si>
  <si>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</si>
  <si>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</si>
  <si>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</si>
  <si>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</si>
  <si>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</si>
  <si>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</si>
  <si>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</si>
  <si>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</si>
  <si>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</si>
  <si>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</si>
  <si>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</si>
  <si>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</si>
  <si>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</si>
  <si>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</si>
  <si>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</si>
  <si>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</si>
  <si>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</si>
  <si>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</si>
  <si>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</si>
  <si>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</si>
  <si>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</si>
  <si>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>00:01 a 01:00</t>
  </si>
  <si>
    <t>01:01 a 02:00</t>
  </si>
  <si>
    <t>02:01 a 03:00</t>
  </si>
  <si>
    <t>03:01 a 04:00</t>
  </si>
  <si>
    <t>04:01 a 05:00</t>
  </si>
  <si>
    <t>05:01 a 06:00</t>
  </si>
  <si>
    <t>06:01 a 07:00</t>
  </si>
  <si>
    <t>07:01 a 08:00</t>
  </si>
  <si>
    <t>08:01 a 09:00</t>
  </si>
  <si>
    <t>09:01 a 10:00</t>
  </si>
  <si>
    <t>10:01 a 11:00</t>
  </si>
  <si>
    <t>11:01a 12:00</t>
  </si>
  <si>
    <t>12:01 a 13:00</t>
  </si>
  <si>
    <t>13:01a 14:00</t>
  </si>
  <si>
    <t>14:01 a 15:00</t>
  </si>
  <si>
    <t>15:01 a 16:00</t>
  </si>
  <si>
    <t>16:01 a 17:00</t>
  </si>
  <si>
    <t>17:01 a 18:00</t>
  </si>
  <si>
    <t>18:01 a 19:00</t>
  </si>
  <si>
    <t>19:01 a 20:00</t>
  </si>
  <si>
    <t>20:01 a 21:00</t>
  </si>
  <si>
    <t>21:01 a 22:00</t>
  </si>
  <si>
    <t>22:01a 23:00</t>
  </si>
  <si>
    <t>23:01 a 24:00</t>
  </si>
  <si>
    <t>DESC.</t>
  </si>
  <si>
    <t>CORPORACION NACIONAL FORESTAL</t>
  </si>
  <si>
    <t xml:space="preserve"> 07-08</t>
  </si>
  <si>
    <t xml:space="preserve"> 08-09</t>
  </si>
  <si>
    <t xml:space="preserve"> 09-10</t>
  </si>
  <si>
    <t>TEMPORADAS (Nº Incendios)</t>
  </si>
  <si>
    <t xml:space="preserve"> 10-11</t>
  </si>
  <si>
    <t xml:space="preserve"> 11-12</t>
  </si>
  <si>
    <t>OCURRENCIA INCENDIOS FORESTALES</t>
  </si>
  <si>
    <t>Diferencia</t>
  </si>
  <si>
    <t>Diferencia %</t>
  </si>
  <si>
    <t>Rango Horario</t>
  </si>
  <si>
    <t xml:space="preserve"> 12-13</t>
  </si>
  <si>
    <t>GERENCIA MANEJO DEL FUEGO</t>
  </si>
  <si>
    <t>13-14</t>
  </si>
  <si>
    <t>14-15</t>
  </si>
  <si>
    <t>GERENCIA PROTECCION CONTRA INCENDIOS FORESTALES</t>
  </si>
  <si>
    <t>15-16</t>
  </si>
  <si>
    <t>16-17</t>
  </si>
  <si>
    <t>Estadísticas-Septiembre 2018</t>
  </si>
  <si>
    <t>TEMPORADAS 1985 A 2018</t>
  </si>
  <si>
    <t>17 - 18</t>
  </si>
  <si>
    <t>TOTAL 1985/2018</t>
  </si>
  <si>
    <t>PROMEDIO 1985/2018</t>
  </si>
  <si>
    <t>PROMEDIO QUINQUENIO 2013/2017</t>
  </si>
  <si>
    <t>Quinquenio 2013-2017</t>
  </si>
  <si>
    <t>Temporada 2017-2018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</si>
</sst>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#.##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>
        <color rgb="FF7F7F7F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6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Font="1" applyBorder="1" applyAlignment="1">
      <alignment/>
    </xf>
    <xf numFmtId="0" fontId="36" fillId="21" borderId="17" xfId="34" applyBorder="1" applyAlignment="1">
      <alignment horizontal="center" vertical="center" wrapText="1"/>
    </xf>
    <xf numFmtId="0" fontId="36" fillId="21" borderId="1" xfId="34" applyBorder="1" applyAlignment="1">
      <alignment horizontal="center" vertical="center" wrapText="1"/>
    </xf>
    <xf numFmtId="0" fontId="36" fillId="21" borderId="18" xfId="34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3" fontId="0" fillId="0" borderId="21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36" fillId="21" borderId="27" xfId="34" applyBorder="1" applyAlignment="1">
      <alignment horizontal="center" vertical="center"/>
    </xf>
    <xf numFmtId="0" fontId="36" fillId="21" borderId="28" xfId="34" applyBorder="1" applyAlignment="1">
      <alignment horizontal="center" vertical="center"/>
    </xf>
    <xf numFmtId="16" fontId="36" fillId="21" borderId="28" xfId="34" applyNumberFormat="1" applyBorder="1" applyAlignment="1">
      <alignment horizontal="center" vertical="center"/>
    </xf>
    <xf numFmtId="16" fontId="36" fillId="21" borderId="29" xfId="34" applyNumberFormat="1" applyBorder="1" applyAlignment="1">
      <alignment horizontal="center" vertical="center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36" fillId="21" borderId="33" xfId="34" applyNumberFormat="1" applyBorder="1" applyAlignment="1">
      <alignment horizontal="center"/>
    </xf>
    <xf numFmtId="3" fontId="36" fillId="21" borderId="34" xfId="34" applyNumberFormat="1" applyBorder="1" applyAlignment="1">
      <alignment/>
    </xf>
    <xf numFmtId="3" fontId="36" fillId="21" borderId="35" xfId="34" applyNumberFormat="1" applyBorder="1" applyAlignment="1">
      <alignment/>
    </xf>
    <xf numFmtId="3" fontId="36" fillId="21" borderId="33" xfId="34" applyNumberFormat="1" applyBorder="1" applyAlignment="1">
      <alignment/>
    </xf>
    <xf numFmtId="3" fontId="36" fillId="21" borderId="36" xfId="34" applyNumberFormat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6" fillId="21" borderId="40" xfId="34" applyBorder="1" applyAlignment="1">
      <alignment horizontal="center"/>
    </xf>
    <xf numFmtId="16" fontId="36" fillId="21" borderId="27" xfId="34" applyNumberFormat="1" applyBorder="1" applyAlignment="1">
      <alignment horizontal="center" vertical="center"/>
    </xf>
    <xf numFmtId="0" fontId="0" fillId="0" borderId="15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2" fontId="50" fillId="0" borderId="41" xfId="0" applyNumberFormat="1" applyFont="1" applyFill="1" applyBorder="1" applyAlignment="1">
      <alignment horizontal="center"/>
    </xf>
    <xf numFmtId="3" fontId="36" fillId="21" borderId="42" xfId="34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3" fontId="0" fillId="0" borderId="4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6" fillId="21" borderId="44" xfId="34" applyBorder="1" applyAlignment="1">
      <alignment horizontal="center" vertical="center"/>
    </xf>
    <xf numFmtId="0" fontId="36" fillId="21" borderId="45" xfId="34" applyBorder="1" applyAlignment="1">
      <alignment horizontal="center" vertical="center"/>
    </xf>
    <xf numFmtId="0" fontId="36" fillId="21" borderId="46" xfId="34" applyBorder="1" applyAlignment="1">
      <alignment horizontal="center" vertical="center"/>
    </xf>
    <xf numFmtId="0" fontId="36" fillId="21" borderId="1" xfId="34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6" fillId="21" borderId="45" xfId="34" applyBorder="1" applyAlignment="1">
      <alignment horizontal="center" vertical="center" wrapText="1"/>
    </xf>
    <xf numFmtId="0" fontId="36" fillId="21" borderId="27" xfId="34" applyBorder="1" applyAlignment="1">
      <alignment horizontal="center" vertical="center" wrapText="1"/>
    </xf>
    <xf numFmtId="0" fontId="36" fillId="21" borderId="46" xfId="34" applyBorder="1" applyAlignment="1">
      <alignment horizontal="center" vertical="center" wrapText="1"/>
    </xf>
    <xf numFmtId="0" fontId="36" fillId="21" borderId="47" xfId="34" applyBorder="1" applyAlignment="1">
      <alignment horizontal="center" vertical="center" wrapText="1"/>
    </xf>
    <xf numFmtId="0" fontId="36" fillId="21" borderId="37" xfId="34" applyBorder="1" applyAlignment="1">
      <alignment horizontal="center" vertical="center"/>
    </xf>
    <xf numFmtId="0" fontId="36" fillId="21" borderId="39" xfId="34" applyBorder="1" applyAlignment="1">
      <alignment horizontal="center" vertical="center"/>
    </xf>
    <xf numFmtId="0" fontId="36" fillId="21" borderId="48" xfId="34" applyBorder="1" applyAlignment="1">
      <alignment horizontal="center" vertical="center"/>
    </xf>
    <xf numFmtId="0" fontId="36" fillId="21" borderId="49" xfId="34" applyBorder="1" applyAlignment="1">
      <alignment horizontal="center" vertical="center"/>
    </xf>
    <xf numFmtId="0" fontId="36" fillId="21" borderId="50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Quinquenio /Temporada 2017-2018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6125"/>
          <c:w val="0.8812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'Rango horario 1985-2018'!$AT$10:$AT$33</c:f>
              <c:strCache/>
            </c:strRef>
          </c:cat>
          <c:val>
            <c:numRef>
              <c:f>'Rango horario 1985-2018'!$AU$10:$AU$33</c:f>
              <c:numCache/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'Rango horario 1985-2018'!$AT$10:$AT$33</c:f>
              <c:strCache/>
            </c:strRef>
          </c:cat>
          <c:val>
            <c:numRef>
              <c:f>'Rango horario 1985-2018'!$AV$10:$AV$33</c:f>
              <c:numCache/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Rango Horario</a:t>
                </a:r>
              </a:p>
            </c:rich>
          </c:tx>
          <c:layout>
            <c:manualLayout>
              <c:xMode val="factor"/>
              <c:yMode val="factor"/>
              <c:x val="-0.07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0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0925"/>
          <c:w val="0.247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DISTRIBUCIÓN HORARIA HISTORICA OCURRENCIA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22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5"/>
          <c:w val="0.9645"/>
          <c:h val="0.786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'Rango horario 1985-2018'!$A$10:$A$33</c:f>
              <c:strCache/>
            </c:strRef>
          </c:cat>
          <c:val>
            <c:numRef>
              <c:f>'Rango horario 1985-2018'!$AK$10:$AK$33</c:f>
              <c:numCache/>
            </c:numRef>
          </c:val>
        </c:ser>
        <c:axId val="25905605"/>
        <c:axId val="31823854"/>
      </c:areaChart>
      <c:catAx>
        <c:axId val="259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5605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36</xdr:row>
      <xdr:rowOff>0</xdr:rowOff>
    </xdr:from>
    <xdr:to>
      <xdr:col>53</xdr:col>
      <xdr:colOff>219075</xdr:colOff>
      <xdr:row>56</xdr:row>
      <xdr:rowOff>104775</xdr:rowOff>
    </xdr:to>
    <xdr:graphicFrame>
      <xdr:nvGraphicFramePr>
        <xdr:cNvPr id="1" name="Gráfico 2"/>
        <xdr:cNvGraphicFramePr/>
      </xdr:nvGraphicFramePr>
      <xdr:xfrm>
        <a:off x="21021675" y="6238875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35</xdr:row>
      <xdr:rowOff>161925</xdr:rowOff>
    </xdr:from>
    <xdr:to>
      <xdr:col>25</xdr:col>
      <xdr:colOff>257175</xdr:colOff>
      <xdr:row>65</xdr:row>
      <xdr:rowOff>76200</xdr:rowOff>
    </xdr:to>
    <xdr:graphicFrame>
      <xdr:nvGraphicFramePr>
        <xdr:cNvPr id="2" name="Gráfico 1"/>
        <xdr:cNvGraphicFramePr/>
      </xdr:nvGraphicFramePr>
      <xdr:xfrm>
        <a:off x="3000375" y="6238875"/>
        <a:ext cx="91154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showGridLines="0" tabSelected="1" zoomScale="75" zoomScaleNormal="75" workbookViewId="0" topLeftCell="A1">
      <selection activeCell="C54" sqref="C54"/>
    </sheetView>
  </sheetViews>
  <sheetFormatPr defaultColWidth="11.421875" defaultRowHeight="12.75"/>
  <cols>
    <col min="1" max="1" width="16.7109375" style="37" bestFit="1" customWidth="1"/>
    <col min="2" max="30" width="6.7109375" style="0" customWidth="1"/>
    <col min="31" max="35" width="6.57421875" style="0" customWidth="1"/>
    <col min="36" max="36" width="11.00390625" style="0" customWidth="1"/>
    <col min="37" max="37" width="11.00390625" style="0" bestFit="1" customWidth="1"/>
    <col min="38" max="38" width="2.8515625" style="0" customWidth="1"/>
    <col min="39" max="39" width="13.57421875" style="0" customWidth="1"/>
    <col min="40" max="40" width="5.57421875" style="0" bestFit="1" customWidth="1"/>
    <col min="41" max="41" width="4.57421875" style="0" bestFit="1" customWidth="1"/>
    <col min="42" max="42" width="3.8515625" style="0" customWidth="1"/>
    <col min="43" max="43" width="6.57421875" style="0" bestFit="1" customWidth="1"/>
    <col min="44" max="44" width="5.57421875" style="0" bestFit="1" customWidth="1"/>
    <col min="45" max="45" width="6.421875" style="0" customWidth="1"/>
    <col min="46" max="46" width="13.00390625" style="0" customWidth="1"/>
    <col min="47" max="47" width="12.7109375" style="0" customWidth="1"/>
  </cols>
  <sheetData>
    <row r="1" spans="1:50" ht="12.75">
      <c r="A1" s="36" t="s">
        <v>51</v>
      </c>
      <c r="AT1" s="26" t="s">
        <v>51</v>
      </c>
      <c r="AU1" s="5"/>
      <c r="AV1" s="5"/>
      <c r="AW1" s="5"/>
      <c r="AX1" s="5"/>
    </row>
    <row r="2" spans="1:50" ht="12.75">
      <c r="A2" s="36" t="s">
        <v>66</v>
      </c>
      <c r="N2" s="20"/>
      <c r="AT2" s="26" t="s">
        <v>63</v>
      </c>
      <c r="AU2" s="5"/>
      <c r="AV2" s="5"/>
      <c r="AW2" s="5"/>
      <c r="AX2" s="5"/>
    </row>
    <row r="3" spans="1:50" ht="12.75">
      <c r="A3" s="36" t="s">
        <v>69</v>
      </c>
      <c r="AT3" s="36" t="s">
        <v>69</v>
      </c>
      <c r="AU3" s="5"/>
      <c r="AV3" s="5"/>
      <c r="AW3" s="5"/>
      <c r="AX3" s="5"/>
    </row>
    <row r="4" spans="46:50" ht="12.75">
      <c r="AT4" s="5"/>
      <c r="AU4" s="5"/>
      <c r="AV4" s="5"/>
      <c r="AW4" s="5"/>
      <c r="AX4" s="5"/>
    </row>
    <row r="5" spans="1:37" ht="15.7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9" ht="15.75">
      <c r="A6" s="81" t="s">
        <v>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M6" s="20"/>
    </row>
    <row r="7" spans="1:50" ht="15.75">
      <c r="A7" s="3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5"/>
      <c r="AE7" s="15"/>
      <c r="AF7" s="15"/>
      <c r="AG7" s="15"/>
      <c r="AH7" s="15"/>
      <c r="AI7" s="15"/>
      <c r="AJ7" s="1"/>
      <c r="AK7" s="1"/>
      <c r="AT7" s="5"/>
      <c r="AU7" s="5"/>
      <c r="AV7" s="5"/>
      <c r="AW7" s="5"/>
      <c r="AX7" s="5"/>
    </row>
    <row r="8" spans="1:50" ht="18.75" customHeight="1">
      <c r="A8" s="86" t="s">
        <v>1</v>
      </c>
      <c r="B8" s="88" t="s">
        <v>55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  <c r="AJ8" s="82" t="s">
        <v>72</v>
      </c>
      <c r="AK8" s="84" t="s">
        <v>73</v>
      </c>
      <c r="AL8" s="16"/>
      <c r="AM8" s="80" t="s">
        <v>74</v>
      </c>
      <c r="AT8" s="77" t="s">
        <v>58</v>
      </c>
      <c r="AU8" s="78"/>
      <c r="AV8" s="78"/>
      <c r="AW8" s="78"/>
      <c r="AX8" s="79"/>
    </row>
    <row r="9" spans="1:50" ht="27.75" customHeight="1">
      <c r="A9" s="87"/>
      <c r="B9" s="51" t="s">
        <v>3</v>
      </c>
      <c r="C9" s="52" t="s">
        <v>4</v>
      </c>
      <c r="D9" s="52" t="s">
        <v>5</v>
      </c>
      <c r="E9" s="52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 t="s">
        <v>11</v>
      </c>
      <c r="K9" s="52" t="s">
        <v>12</v>
      </c>
      <c r="L9" s="52" t="s">
        <v>13</v>
      </c>
      <c r="M9" s="52" t="s">
        <v>14</v>
      </c>
      <c r="N9" s="52" t="s">
        <v>15</v>
      </c>
      <c r="O9" s="52" t="s">
        <v>16</v>
      </c>
      <c r="P9" s="52" t="s">
        <v>17</v>
      </c>
      <c r="Q9" s="52" t="s">
        <v>18</v>
      </c>
      <c r="R9" s="52" t="s">
        <v>19</v>
      </c>
      <c r="S9" s="53" t="s">
        <v>20</v>
      </c>
      <c r="T9" s="53" t="s">
        <v>21</v>
      </c>
      <c r="U9" s="53" t="s">
        <v>22</v>
      </c>
      <c r="V9" s="53" t="s">
        <v>23</v>
      </c>
      <c r="W9" s="53" t="s">
        <v>24</v>
      </c>
      <c r="X9" s="53" t="s">
        <v>25</v>
      </c>
      <c r="Y9" s="53" t="s">
        <v>52</v>
      </c>
      <c r="Z9" s="53" t="s">
        <v>53</v>
      </c>
      <c r="AA9" s="53" t="s">
        <v>54</v>
      </c>
      <c r="AB9" s="53" t="s">
        <v>56</v>
      </c>
      <c r="AC9" s="53" t="s">
        <v>57</v>
      </c>
      <c r="AD9" s="54" t="s">
        <v>62</v>
      </c>
      <c r="AE9" s="53" t="s">
        <v>64</v>
      </c>
      <c r="AF9" s="69" t="s">
        <v>65</v>
      </c>
      <c r="AG9" s="69" t="s">
        <v>67</v>
      </c>
      <c r="AH9" s="69" t="s">
        <v>68</v>
      </c>
      <c r="AI9" s="69" t="s">
        <v>71</v>
      </c>
      <c r="AJ9" s="83"/>
      <c r="AK9" s="85"/>
      <c r="AL9" s="16"/>
      <c r="AM9" s="80"/>
      <c r="AN9" s="2"/>
      <c r="AQ9" s="2"/>
      <c r="AR9" s="2"/>
      <c r="AT9" s="28" t="s">
        <v>61</v>
      </c>
      <c r="AU9" s="29" t="s">
        <v>75</v>
      </c>
      <c r="AV9" s="29" t="s">
        <v>76</v>
      </c>
      <c r="AW9" s="29" t="s">
        <v>59</v>
      </c>
      <c r="AX9" s="30" t="s">
        <v>60</v>
      </c>
    </row>
    <row r="10" spans="1:50" ht="12.75">
      <c r="A10" s="65" t="s">
        <v>26</v>
      </c>
      <c r="B10" s="39">
        <v>32</v>
      </c>
      <c r="C10" s="40">
        <v>40</v>
      </c>
      <c r="D10" s="40">
        <v>43</v>
      </c>
      <c r="E10" s="40">
        <v>44</v>
      </c>
      <c r="F10" s="40">
        <v>39</v>
      </c>
      <c r="G10" s="40">
        <v>33</v>
      </c>
      <c r="H10" s="40">
        <v>71</v>
      </c>
      <c r="I10" s="40">
        <v>47</v>
      </c>
      <c r="J10" s="40">
        <v>112</v>
      </c>
      <c r="K10" s="40">
        <v>105</v>
      </c>
      <c r="L10" s="40">
        <v>78</v>
      </c>
      <c r="M10" s="40">
        <v>102</v>
      </c>
      <c r="N10" s="40">
        <v>84</v>
      </c>
      <c r="O10" s="40">
        <v>77</v>
      </c>
      <c r="P10" s="40">
        <v>89</v>
      </c>
      <c r="Q10" s="41">
        <v>82</v>
      </c>
      <c r="R10" s="42">
        <v>83</v>
      </c>
      <c r="S10" s="42">
        <v>88</v>
      </c>
      <c r="T10" s="43">
        <v>77</v>
      </c>
      <c r="U10" s="43">
        <v>89</v>
      </c>
      <c r="V10" s="44">
        <v>98</v>
      </c>
      <c r="W10" s="45">
        <v>63</v>
      </c>
      <c r="X10" s="46">
        <v>63</v>
      </c>
      <c r="Y10" s="46">
        <v>94</v>
      </c>
      <c r="Z10" s="46">
        <v>76</v>
      </c>
      <c r="AA10" s="46">
        <v>47</v>
      </c>
      <c r="AB10" s="47">
        <v>59</v>
      </c>
      <c r="AC10" s="48">
        <v>55</v>
      </c>
      <c r="AD10" s="47">
        <v>77</v>
      </c>
      <c r="AE10" s="70">
        <v>68</v>
      </c>
      <c r="AF10" s="70">
        <v>109</v>
      </c>
      <c r="AG10" s="74">
        <v>107</v>
      </c>
      <c r="AH10" s="74">
        <v>63</v>
      </c>
      <c r="AI10" s="74"/>
      <c r="AJ10" s="49">
        <f>SUM(B10:AI10)</f>
        <v>2394</v>
      </c>
      <c r="AK10" s="50">
        <f>AVERAGE(B10:AI10)</f>
        <v>72.54545454545455</v>
      </c>
      <c r="AM10" s="50">
        <f>AVERAGE(AD10:AH10)</f>
        <v>84.8</v>
      </c>
      <c r="AN10" s="4"/>
      <c r="AQ10" s="3"/>
      <c r="AR10" s="4"/>
      <c r="AT10" s="22" t="s">
        <v>26</v>
      </c>
      <c r="AU10" s="18">
        <f>AVERAGE(AM10)</f>
        <v>84.8</v>
      </c>
      <c r="AV10" s="18">
        <f>+AI10</f>
        <v>0</v>
      </c>
      <c r="AW10" s="18">
        <f>+AV10-AU10</f>
        <v>-84.8</v>
      </c>
      <c r="AX10" s="72">
        <f>IF(AV10&gt;0,(AV10-AU10)*100/AU10,0)</f>
        <v>0</v>
      </c>
    </row>
    <row r="11" spans="1:50" ht="12.75">
      <c r="A11" s="66" t="s">
        <v>27</v>
      </c>
      <c r="B11" s="7">
        <v>10</v>
      </c>
      <c r="C11" s="8">
        <v>14</v>
      </c>
      <c r="D11" s="8">
        <v>18</v>
      </c>
      <c r="E11" s="8">
        <v>13</v>
      </c>
      <c r="F11" s="8">
        <v>21</v>
      </c>
      <c r="G11" s="8">
        <v>27</v>
      </c>
      <c r="H11" s="8">
        <v>34</v>
      </c>
      <c r="I11" s="8">
        <v>21</v>
      </c>
      <c r="J11" s="8">
        <v>46</v>
      </c>
      <c r="K11" s="8">
        <v>63</v>
      </c>
      <c r="L11" s="8">
        <v>28</v>
      </c>
      <c r="M11" s="8">
        <v>46</v>
      </c>
      <c r="N11" s="8">
        <v>53</v>
      </c>
      <c r="O11" s="8">
        <v>40</v>
      </c>
      <c r="P11" s="8">
        <v>51</v>
      </c>
      <c r="Q11" s="9">
        <v>63</v>
      </c>
      <c r="R11" s="10">
        <v>48</v>
      </c>
      <c r="S11" s="10">
        <v>51</v>
      </c>
      <c r="T11" s="11">
        <v>40</v>
      </c>
      <c r="U11" s="11">
        <v>62</v>
      </c>
      <c r="V11" s="12">
        <v>62</v>
      </c>
      <c r="W11" s="13">
        <v>36</v>
      </c>
      <c r="X11" s="14">
        <v>38</v>
      </c>
      <c r="Y11" s="14">
        <v>48</v>
      </c>
      <c r="Z11" s="14">
        <v>57</v>
      </c>
      <c r="AA11" s="14">
        <v>24</v>
      </c>
      <c r="AB11" s="17">
        <v>20</v>
      </c>
      <c r="AC11" s="21">
        <v>29</v>
      </c>
      <c r="AD11" s="17">
        <v>39</v>
      </c>
      <c r="AE11" s="71">
        <v>51</v>
      </c>
      <c r="AF11" s="71">
        <v>67</v>
      </c>
      <c r="AG11" s="74">
        <v>70</v>
      </c>
      <c r="AH11" s="74">
        <v>39</v>
      </c>
      <c r="AI11" s="74"/>
      <c r="AJ11" s="49">
        <f aca="true" t="shared" si="0" ref="AJ11:AJ34">SUM(B11:AI11)</f>
        <v>1329</v>
      </c>
      <c r="AK11" s="50">
        <f aca="true" t="shared" si="1" ref="AK11:AK34">AVERAGE(B11:AI11)</f>
        <v>40.27272727272727</v>
      </c>
      <c r="AM11" s="50">
        <f aca="true" t="shared" si="2" ref="AM11:AM34">AVERAGE(AD11:AH11)</f>
        <v>53.2</v>
      </c>
      <c r="AN11" s="4"/>
      <c r="AQ11" s="3"/>
      <c r="AR11" s="4"/>
      <c r="AT11" s="23" t="s">
        <v>27</v>
      </c>
      <c r="AU11" s="19">
        <f>AVERAGE(AM11)</f>
        <v>53.2</v>
      </c>
      <c r="AV11" s="19">
        <f>+AI11</f>
        <v>0</v>
      </c>
      <c r="AW11" s="19">
        <f aca="true" t="shared" si="3" ref="AW11:AW33">+AV11-AU11</f>
        <v>-53.2</v>
      </c>
      <c r="AX11" s="31">
        <f aca="true" t="shared" si="4" ref="AX11:AX33">IF(AV11&gt;0,(AV11-AU11)*100/AU11,0)</f>
        <v>0</v>
      </c>
    </row>
    <row r="12" spans="1:50" ht="12.75">
      <c r="A12" s="66" t="s">
        <v>28</v>
      </c>
      <c r="B12" s="7">
        <v>6</v>
      </c>
      <c r="C12" s="8">
        <v>7</v>
      </c>
      <c r="D12" s="8">
        <v>11</v>
      </c>
      <c r="E12" s="8">
        <v>12</v>
      </c>
      <c r="F12" s="8">
        <v>12</v>
      </c>
      <c r="G12" s="8">
        <v>13</v>
      </c>
      <c r="H12" s="8">
        <v>27</v>
      </c>
      <c r="I12" s="8">
        <v>11</v>
      </c>
      <c r="J12" s="8">
        <v>35</v>
      </c>
      <c r="K12" s="8">
        <v>35</v>
      </c>
      <c r="L12" s="8">
        <v>22</v>
      </c>
      <c r="M12" s="8">
        <v>28</v>
      </c>
      <c r="N12" s="8">
        <v>19</v>
      </c>
      <c r="O12" s="8">
        <v>25</v>
      </c>
      <c r="P12" s="8">
        <v>34</v>
      </c>
      <c r="Q12" s="9">
        <v>32</v>
      </c>
      <c r="R12" s="10">
        <v>28</v>
      </c>
      <c r="S12" s="10">
        <v>34</v>
      </c>
      <c r="T12" s="11">
        <v>25</v>
      </c>
      <c r="U12" s="11">
        <v>35</v>
      </c>
      <c r="V12" s="12">
        <v>36</v>
      </c>
      <c r="W12" s="13">
        <v>33</v>
      </c>
      <c r="X12" s="14">
        <v>21</v>
      </c>
      <c r="Y12" s="14">
        <v>41</v>
      </c>
      <c r="Z12" s="14">
        <v>32</v>
      </c>
      <c r="AA12" s="14">
        <v>18</v>
      </c>
      <c r="AB12" s="17">
        <v>17</v>
      </c>
      <c r="AC12" s="21">
        <v>24</v>
      </c>
      <c r="AD12" s="17">
        <v>28</v>
      </c>
      <c r="AE12" s="71">
        <v>43</v>
      </c>
      <c r="AF12" s="71">
        <v>51</v>
      </c>
      <c r="AG12" s="74">
        <v>51</v>
      </c>
      <c r="AH12" s="74">
        <v>32</v>
      </c>
      <c r="AI12" s="74"/>
      <c r="AJ12" s="49">
        <f t="shared" si="0"/>
        <v>878</v>
      </c>
      <c r="AK12" s="50">
        <f t="shared" si="1"/>
        <v>26.606060606060606</v>
      </c>
      <c r="AM12" s="50">
        <f t="shared" si="2"/>
        <v>41</v>
      </c>
      <c r="AN12" s="4"/>
      <c r="AQ12" s="3"/>
      <c r="AR12" s="4"/>
      <c r="AT12" s="23" t="s">
        <v>28</v>
      </c>
      <c r="AU12" s="19">
        <f aca="true" t="shared" si="5" ref="AU12:AU33">AVERAGE(AM12)</f>
        <v>41</v>
      </c>
      <c r="AV12" s="19">
        <f>+AI12</f>
        <v>0</v>
      </c>
      <c r="AW12" s="19">
        <f>+AV12-AU12</f>
        <v>-41</v>
      </c>
      <c r="AX12" s="31">
        <f t="shared" si="4"/>
        <v>0</v>
      </c>
    </row>
    <row r="13" spans="1:50" ht="12.75">
      <c r="A13" s="66" t="s">
        <v>29</v>
      </c>
      <c r="B13" s="7">
        <v>7</v>
      </c>
      <c r="C13" s="8">
        <v>11</v>
      </c>
      <c r="D13" s="8">
        <v>17</v>
      </c>
      <c r="E13" s="8">
        <v>15</v>
      </c>
      <c r="F13" s="8">
        <v>12</v>
      </c>
      <c r="G13" s="8">
        <v>13</v>
      </c>
      <c r="H13" s="8">
        <v>8</v>
      </c>
      <c r="I13" s="8">
        <v>7</v>
      </c>
      <c r="J13" s="8">
        <v>30</v>
      </c>
      <c r="K13" s="8">
        <v>18</v>
      </c>
      <c r="L13" s="8">
        <v>16</v>
      </c>
      <c r="M13" s="8">
        <v>20</v>
      </c>
      <c r="N13" s="8">
        <v>26</v>
      </c>
      <c r="O13" s="8">
        <v>21</v>
      </c>
      <c r="P13" s="8">
        <v>37</v>
      </c>
      <c r="Q13" s="9">
        <v>14</v>
      </c>
      <c r="R13" s="10">
        <v>21</v>
      </c>
      <c r="S13" s="10">
        <v>34</v>
      </c>
      <c r="T13" s="11">
        <v>13</v>
      </c>
      <c r="U13" s="11">
        <v>35</v>
      </c>
      <c r="V13" s="12">
        <v>28</v>
      </c>
      <c r="W13" s="13">
        <v>24</v>
      </c>
      <c r="X13" s="14">
        <v>13</v>
      </c>
      <c r="Y13" s="14">
        <v>32</v>
      </c>
      <c r="Z13" s="14">
        <v>25</v>
      </c>
      <c r="AA13" s="14">
        <v>22</v>
      </c>
      <c r="AB13" s="17">
        <v>9</v>
      </c>
      <c r="AC13" s="21">
        <v>14</v>
      </c>
      <c r="AD13" s="17">
        <v>19</v>
      </c>
      <c r="AE13" s="71">
        <v>28</v>
      </c>
      <c r="AF13" s="71">
        <v>48</v>
      </c>
      <c r="AG13" s="74">
        <v>30</v>
      </c>
      <c r="AH13" s="74">
        <v>21</v>
      </c>
      <c r="AI13" s="74"/>
      <c r="AJ13" s="49">
        <f t="shared" si="0"/>
        <v>688</v>
      </c>
      <c r="AK13" s="50">
        <f t="shared" si="1"/>
        <v>20.848484848484848</v>
      </c>
      <c r="AM13" s="50">
        <f t="shared" si="2"/>
        <v>29.2</v>
      </c>
      <c r="AN13" s="4"/>
      <c r="AQ13" s="3"/>
      <c r="AR13" s="4"/>
      <c r="AT13" s="23" t="s">
        <v>29</v>
      </c>
      <c r="AU13" s="19">
        <f t="shared" si="5"/>
        <v>29.2</v>
      </c>
      <c r="AV13" s="19">
        <f>+AI13</f>
        <v>0</v>
      </c>
      <c r="AW13" s="19">
        <f>+AV13-AU13</f>
        <v>-29.2</v>
      </c>
      <c r="AX13" s="31">
        <f t="shared" si="4"/>
        <v>0</v>
      </c>
    </row>
    <row r="14" spans="1:50" ht="12.75">
      <c r="A14" s="66" t="s">
        <v>30</v>
      </c>
      <c r="B14" s="7">
        <v>1</v>
      </c>
      <c r="C14" s="8">
        <v>5</v>
      </c>
      <c r="D14" s="8">
        <v>11</v>
      </c>
      <c r="E14" s="8">
        <v>10</v>
      </c>
      <c r="F14" s="8">
        <v>11</v>
      </c>
      <c r="G14" s="8">
        <v>9</v>
      </c>
      <c r="H14" s="8">
        <v>8</v>
      </c>
      <c r="I14" s="8">
        <v>4</v>
      </c>
      <c r="J14" s="8">
        <v>14</v>
      </c>
      <c r="K14" s="8">
        <v>12</v>
      </c>
      <c r="L14" s="8">
        <v>5</v>
      </c>
      <c r="M14" s="8">
        <v>21</v>
      </c>
      <c r="N14" s="8">
        <v>17</v>
      </c>
      <c r="O14" s="8">
        <v>11</v>
      </c>
      <c r="P14" s="8">
        <v>26</v>
      </c>
      <c r="Q14" s="9">
        <v>17</v>
      </c>
      <c r="R14" s="10">
        <v>13</v>
      </c>
      <c r="S14" s="10">
        <v>24</v>
      </c>
      <c r="T14" s="11">
        <v>14</v>
      </c>
      <c r="U14" s="11">
        <v>27</v>
      </c>
      <c r="V14" s="12">
        <v>30</v>
      </c>
      <c r="W14" s="13">
        <v>9</v>
      </c>
      <c r="X14" s="14">
        <v>11</v>
      </c>
      <c r="Y14" s="14">
        <v>18</v>
      </c>
      <c r="Z14" s="14">
        <v>28</v>
      </c>
      <c r="AA14" s="14">
        <v>13</v>
      </c>
      <c r="AB14" s="17">
        <v>12</v>
      </c>
      <c r="AC14" s="21">
        <v>15</v>
      </c>
      <c r="AD14" s="17">
        <v>18</v>
      </c>
      <c r="AE14" s="71">
        <v>24</v>
      </c>
      <c r="AF14" s="71">
        <v>31</v>
      </c>
      <c r="AG14" s="74">
        <v>17</v>
      </c>
      <c r="AH14" s="74">
        <v>15</v>
      </c>
      <c r="AI14" s="74"/>
      <c r="AJ14" s="49">
        <f t="shared" si="0"/>
        <v>501</v>
      </c>
      <c r="AK14" s="50">
        <f t="shared" si="1"/>
        <v>15.181818181818182</v>
      </c>
      <c r="AM14" s="50">
        <f t="shared" si="2"/>
        <v>21</v>
      </c>
      <c r="AN14" s="4"/>
      <c r="AQ14" s="3"/>
      <c r="AR14" s="4"/>
      <c r="AT14" s="23" t="s">
        <v>30</v>
      </c>
      <c r="AU14" s="19">
        <f t="shared" si="5"/>
        <v>21</v>
      </c>
      <c r="AV14" s="19">
        <f>+AI14</f>
        <v>0</v>
      </c>
      <c r="AW14" s="19">
        <f t="shared" si="3"/>
        <v>-21</v>
      </c>
      <c r="AX14" s="31">
        <f t="shared" si="4"/>
        <v>0</v>
      </c>
    </row>
    <row r="15" spans="1:50" ht="12.75">
      <c r="A15" s="66" t="s">
        <v>31</v>
      </c>
      <c r="B15" s="7">
        <v>14</v>
      </c>
      <c r="C15" s="8">
        <v>10</v>
      </c>
      <c r="D15" s="8">
        <v>12</v>
      </c>
      <c r="E15" s="8">
        <v>16</v>
      </c>
      <c r="F15" s="8">
        <v>14</v>
      </c>
      <c r="G15" s="8">
        <v>10</v>
      </c>
      <c r="H15" s="8">
        <v>6</v>
      </c>
      <c r="I15" s="8">
        <v>10</v>
      </c>
      <c r="J15" s="8">
        <v>16</v>
      </c>
      <c r="K15" s="8">
        <v>27</v>
      </c>
      <c r="L15" s="8">
        <v>9</v>
      </c>
      <c r="M15" s="8">
        <v>17</v>
      </c>
      <c r="N15" s="8">
        <v>24</v>
      </c>
      <c r="O15" s="8">
        <v>19</v>
      </c>
      <c r="P15" s="8">
        <v>24</v>
      </c>
      <c r="Q15" s="9">
        <v>13</v>
      </c>
      <c r="R15" s="10">
        <v>21</v>
      </c>
      <c r="S15" s="10">
        <v>24</v>
      </c>
      <c r="T15" s="11">
        <v>15</v>
      </c>
      <c r="U15" s="11">
        <v>26</v>
      </c>
      <c r="V15" s="12">
        <v>21</v>
      </c>
      <c r="W15" s="13">
        <v>24</v>
      </c>
      <c r="X15" s="14">
        <v>8</v>
      </c>
      <c r="Y15" s="14">
        <v>28</v>
      </c>
      <c r="Z15" s="14">
        <v>26</v>
      </c>
      <c r="AA15" s="14">
        <v>18</v>
      </c>
      <c r="AB15" s="17">
        <v>19</v>
      </c>
      <c r="AC15" s="21">
        <v>26</v>
      </c>
      <c r="AD15" s="17">
        <v>17</v>
      </c>
      <c r="AE15" s="71">
        <v>23</v>
      </c>
      <c r="AF15" s="71">
        <v>35</v>
      </c>
      <c r="AG15" s="74">
        <v>26</v>
      </c>
      <c r="AH15" s="74">
        <v>14</v>
      </c>
      <c r="AI15" s="74"/>
      <c r="AJ15" s="49">
        <f t="shared" si="0"/>
        <v>612</v>
      </c>
      <c r="AK15" s="50">
        <f t="shared" si="1"/>
        <v>18.545454545454547</v>
      </c>
      <c r="AM15" s="50">
        <f t="shared" si="2"/>
        <v>23</v>
      </c>
      <c r="AN15" s="4"/>
      <c r="AQ15" s="3"/>
      <c r="AR15" s="4"/>
      <c r="AT15" s="23" t="s">
        <v>31</v>
      </c>
      <c r="AU15" s="19">
        <f t="shared" si="5"/>
        <v>23</v>
      </c>
      <c r="AV15" s="19">
        <f>+AI15</f>
        <v>0</v>
      </c>
      <c r="AW15" s="19">
        <f t="shared" si="3"/>
        <v>-23</v>
      </c>
      <c r="AX15" s="31">
        <f t="shared" si="4"/>
        <v>0</v>
      </c>
    </row>
    <row r="16" spans="1:50" ht="12.75">
      <c r="A16" s="66" t="s">
        <v>32</v>
      </c>
      <c r="B16" s="7">
        <v>13</v>
      </c>
      <c r="C16" s="8">
        <v>16</v>
      </c>
      <c r="D16" s="8">
        <v>22</v>
      </c>
      <c r="E16" s="8">
        <v>20</v>
      </c>
      <c r="F16" s="8">
        <v>32</v>
      </c>
      <c r="G16" s="8">
        <v>27</v>
      </c>
      <c r="H16" s="8">
        <v>22</v>
      </c>
      <c r="I16" s="8">
        <v>14</v>
      </c>
      <c r="J16" s="8">
        <v>33</v>
      </c>
      <c r="K16" s="8">
        <v>23</v>
      </c>
      <c r="L16" s="8">
        <v>24</v>
      </c>
      <c r="M16" s="8">
        <v>29</v>
      </c>
      <c r="N16" s="8">
        <v>37</v>
      </c>
      <c r="O16" s="8">
        <v>28</v>
      </c>
      <c r="P16" s="8">
        <v>39</v>
      </c>
      <c r="Q16" s="9">
        <v>35</v>
      </c>
      <c r="R16" s="10">
        <v>30</v>
      </c>
      <c r="S16" s="10">
        <v>36</v>
      </c>
      <c r="T16" s="11">
        <v>33</v>
      </c>
      <c r="U16" s="11">
        <v>45</v>
      </c>
      <c r="V16" s="12">
        <v>47</v>
      </c>
      <c r="W16" s="13">
        <v>25</v>
      </c>
      <c r="X16" s="14">
        <v>35</v>
      </c>
      <c r="Y16" s="14">
        <v>54</v>
      </c>
      <c r="Z16" s="14">
        <v>48</v>
      </c>
      <c r="AA16" s="14">
        <v>25</v>
      </c>
      <c r="AB16" s="17">
        <v>16</v>
      </c>
      <c r="AC16" s="21">
        <v>32</v>
      </c>
      <c r="AD16" s="17">
        <v>29</v>
      </c>
      <c r="AE16" s="71">
        <v>46</v>
      </c>
      <c r="AF16" s="71">
        <v>69</v>
      </c>
      <c r="AG16" s="74">
        <v>59</v>
      </c>
      <c r="AH16" s="74">
        <v>28</v>
      </c>
      <c r="AI16" s="74"/>
      <c r="AJ16" s="49">
        <f t="shared" si="0"/>
        <v>1071</v>
      </c>
      <c r="AK16" s="50">
        <f>AVERAGE(B16:AI16)</f>
        <v>32.45454545454545</v>
      </c>
      <c r="AM16" s="50">
        <f t="shared" si="2"/>
        <v>46.2</v>
      </c>
      <c r="AN16" s="4"/>
      <c r="AQ16" s="3"/>
      <c r="AR16" s="4"/>
      <c r="AT16" s="23" t="s">
        <v>32</v>
      </c>
      <c r="AU16" s="19">
        <f t="shared" si="5"/>
        <v>46.2</v>
      </c>
      <c r="AV16" s="19">
        <f>+AI16</f>
        <v>0</v>
      </c>
      <c r="AW16" s="19">
        <f t="shared" si="3"/>
        <v>-46.2</v>
      </c>
      <c r="AX16" s="31">
        <f t="shared" si="4"/>
        <v>0</v>
      </c>
    </row>
    <row r="17" spans="1:50" ht="12.75">
      <c r="A17" s="66" t="s">
        <v>33</v>
      </c>
      <c r="B17" s="7">
        <v>37</v>
      </c>
      <c r="C17" s="8">
        <v>24</v>
      </c>
      <c r="D17" s="8">
        <v>52</v>
      </c>
      <c r="E17" s="8">
        <v>39</v>
      </c>
      <c r="F17" s="8">
        <v>48</v>
      </c>
      <c r="G17" s="8">
        <v>32</v>
      </c>
      <c r="H17" s="8">
        <v>41</v>
      </c>
      <c r="I17" s="8">
        <v>22</v>
      </c>
      <c r="J17" s="8">
        <v>50</v>
      </c>
      <c r="K17" s="8">
        <v>26</v>
      </c>
      <c r="L17" s="8">
        <v>34</v>
      </c>
      <c r="M17" s="8">
        <v>56</v>
      </c>
      <c r="N17" s="8">
        <v>43</v>
      </c>
      <c r="O17" s="8">
        <v>43</v>
      </c>
      <c r="P17" s="8">
        <v>63</v>
      </c>
      <c r="Q17" s="9">
        <v>40</v>
      </c>
      <c r="R17" s="10">
        <v>38</v>
      </c>
      <c r="S17" s="10">
        <v>54</v>
      </c>
      <c r="T17" s="11">
        <v>651</v>
      </c>
      <c r="U17" s="11">
        <v>48</v>
      </c>
      <c r="V17" s="12">
        <v>63</v>
      </c>
      <c r="W17" s="13">
        <v>42</v>
      </c>
      <c r="X17" s="14">
        <v>41</v>
      </c>
      <c r="Y17" s="14">
        <v>61</v>
      </c>
      <c r="Z17" s="14">
        <v>69</v>
      </c>
      <c r="AA17" s="14">
        <v>41</v>
      </c>
      <c r="AB17" s="17">
        <v>38</v>
      </c>
      <c r="AC17" s="21">
        <v>47</v>
      </c>
      <c r="AD17" s="17">
        <v>49</v>
      </c>
      <c r="AE17" s="71">
        <v>63</v>
      </c>
      <c r="AF17" s="71">
        <v>121</v>
      </c>
      <c r="AG17" s="74">
        <v>75</v>
      </c>
      <c r="AH17" s="74">
        <v>50</v>
      </c>
      <c r="AI17" s="74"/>
      <c r="AJ17" s="49">
        <f t="shared" si="0"/>
        <v>2201</v>
      </c>
      <c r="AK17" s="50">
        <f t="shared" si="1"/>
        <v>66.6969696969697</v>
      </c>
      <c r="AM17" s="50">
        <f t="shared" si="2"/>
        <v>71.6</v>
      </c>
      <c r="AN17" s="4"/>
      <c r="AQ17" s="3"/>
      <c r="AR17" s="4"/>
      <c r="AT17" s="23" t="s">
        <v>33</v>
      </c>
      <c r="AU17" s="19">
        <f t="shared" si="5"/>
        <v>71.6</v>
      </c>
      <c r="AV17" s="19">
        <f>+AI17</f>
        <v>0</v>
      </c>
      <c r="AW17" s="19">
        <f t="shared" si="3"/>
        <v>-71.6</v>
      </c>
      <c r="AX17" s="31">
        <f t="shared" si="4"/>
        <v>0</v>
      </c>
    </row>
    <row r="18" spans="1:50" ht="12.75">
      <c r="A18" s="66" t="s">
        <v>34</v>
      </c>
      <c r="B18" s="7">
        <v>48</v>
      </c>
      <c r="C18" s="8">
        <v>58</v>
      </c>
      <c r="D18" s="8">
        <v>78</v>
      </c>
      <c r="E18" s="8">
        <v>73</v>
      </c>
      <c r="F18" s="8">
        <v>70</v>
      </c>
      <c r="G18" s="8">
        <v>51</v>
      </c>
      <c r="H18" s="8">
        <v>58</v>
      </c>
      <c r="I18" s="8">
        <v>37</v>
      </c>
      <c r="J18" s="8">
        <v>81</v>
      </c>
      <c r="K18" s="8">
        <v>74</v>
      </c>
      <c r="L18" s="8">
        <v>74</v>
      </c>
      <c r="M18" s="8">
        <v>93</v>
      </c>
      <c r="N18" s="8">
        <v>64</v>
      </c>
      <c r="O18" s="8">
        <v>71</v>
      </c>
      <c r="P18" s="8">
        <v>133</v>
      </c>
      <c r="Q18" s="9">
        <v>53</v>
      </c>
      <c r="R18" s="10">
        <v>66</v>
      </c>
      <c r="S18" s="10">
        <v>76</v>
      </c>
      <c r="T18" s="11">
        <v>74</v>
      </c>
      <c r="U18" s="11">
        <v>62</v>
      </c>
      <c r="V18" s="12">
        <v>67</v>
      </c>
      <c r="W18" s="13">
        <v>68</v>
      </c>
      <c r="X18" s="14">
        <v>62</v>
      </c>
      <c r="Y18" s="14">
        <v>80</v>
      </c>
      <c r="Z18" s="14">
        <v>110</v>
      </c>
      <c r="AA18" s="14">
        <v>60</v>
      </c>
      <c r="AB18" s="17">
        <v>53</v>
      </c>
      <c r="AC18" s="21">
        <v>54</v>
      </c>
      <c r="AD18" s="17">
        <v>65</v>
      </c>
      <c r="AE18" s="71">
        <v>105</v>
      </c>
      <c r="AF18" s="71">
        <v>156</v>
      </c>
      <c r="AG18" s="74">
        <v>101</v>
      </c>
      <c r="AH18" s="74">
        <v>57</v>
      </c>
      <c r="AI18" s="74"/>
      <c r="AJ18" s="49">
        <f t="shared" si="0"/>
        <v>2432</v>
      </c>
      <c r="AK18" s="50">
        <f t="shared" si="1"/>
        <v>73.6969696969697</v>
      </c>
      <c r="AM18" s="50">
        <f t="shared" si="2"/>
        <v>96.8</v>
      </c>
      <c r="AN18" s="4"/>
      <c r="AQ18" s="3"/>
      <c r="AR18" s="4"/>
      <c r="AT18" s="23" t="s">
        <v>34</v>
      </c>
      <c r="AU18" s="19">
        <f t="shared" si="5"/>
        <v>96.8</v>
      </c>
      <c r="AV18" s="19">
        <f>+AI18</f>
        <v>0</v>
      </c>
      <c r="AW18" s="19">
        <f t="shared" si="3"/>
        <v>-96.8</v>
      </c>
      <c r="AX18" s="31">
        <f t="shared" si="4"/>
        <v>0</v>
      </c>
    </row>
    <row r="19" spans="1:50" ht="12.75">
      <c r="A19" s="66" t="s">
        <v>35</v>
      </c>
      <c r="B19" s="7">
        <v>77</v>
      </c>
      <c r="C19" s="8">
        <v>90</v>
      </c>
      <c r="D19" s="8">
        <v>143</v>
      </c>
      <c r="E19" s="8">
        <v>169</v>
      </c>
      <c r="F19" s="8">
        <v>117</v>
      </c>
      <c r="G19" s="8">
        <v>94</v>
      </c>
      <c r="H19" s="8">
        <v>86</v>
      </c>
      <c r="I19" s="8">
        <v>72</v>
      </c>
      <c r="J19" s="8">
        <v>103</v>
      </c>
      <c r="K19" s="8">
        <v>134</v>
      </c>
      <c r="L19" s="8">
        <v>75</v>
      </c>
      <c r="M19" s="8">
        <v>114</v>
      </c>
      <c r="N19" s="8">
        <v>85</v>
      </c>
      <c r="O19" s="8">
        <v>96</v>
      </c>
      <c r="P19" s="8">
        <v>135</v>
      </c>
      <c r="Q19" s="9">
        <v>101</v>
      </c>
      <c r="R19" s="10">
        <v>95</v>
      </c>
      <c r="S19" s="10">
        <v>106</v>
      </c>
      <c r="T19" s="11">
        <v>108</v>
      </c>
      <c r="U19" s="11">
        <v>84</v>
      </c>
      <c r="V19" s="12">
        <v>100</v>
      </c>
      <c r="W19" s="13">
        <v>82</v>
      </c>
      <c r="X19" s="14">
        <v>89</v>
      </c>
      <c r="Y19" s="14">
        <v>112</v>
      </c>
      <c r="Z19" s="14">
        <v>100</v>
      </c>
      <c r="AA19" s="14">
        <v>58</v>
      </c>
      <c r="AB19" s="17">
        <v>80</v>
      </c>
      <c r="AC19" s="21">
        <v>99</v>
      </c>
      <c r="AD19" s="17">
        <v>80</v>
      </c>
      <c r="AE19" s="71">
        <v>105</v>
      </c>
      <c r="AF19" s="71">
        <v>169</v>
      </c>
      <c r="AG19" s="74">
        <v>103</v>
      </c>
      <c r="AH19" s="74">
        <v>86</v>
      </c>
      <c r="AI19" s="74"/>
      <c r="AJ19" s="49">
        <f t="shared" si="0"/>
        <v>3347</v>
      </c>
      <c r="AK19" s="50">
        <f t="shared" si="1"/>
        <v>101.42424242424242</v>
      </c>
      <c r="AM19" s="50">
        <f t="shared" si="2"/>
        <v>108.6</v>
      </c>
      <c r="AN19" s="4"/>
      <c r="AQ19" s="3"/>
      <c r="AR19" s="4"/>
      <c r="AT19" s="23" t="s">
        <v>35</v>
      </c>
      <c r="AU19" s="19">
        <f t="shared" si="5"/>
        <v>108.6</v>
      </c>
      <c r="AV19" s="19">
        <f>+AI19</f>
        <v>0</v>
      </c>
      <c r="AW19" s="19">
        <f t="shared" si="3"/>
        <v>-108.6</v>
      </c>
      <c r="AX19" s="31">
        <f t="shared" si="4"/>
        <v>0</v>
      </c>
    </row>
    <row r="20" spans="1:50" ht="12.75">
      <c r="A20" s="66" t="s">
        <v>36</v>
      </c>
      <c r="B20" s="7">
        <v>139</v>
      </c>
      <c r="C20" s="8">
        <v>154</v>
      </c>
      <c r="D20" s="8">
        <v>165</v>
      </c>
      <c r="E20" s="8">
        <v>199</v>
      </c>
      <c r="F20" s="8">
        <v>150</v>
      </c>
      <c r="G20" s="8">
        <v>129</v>
      </c>
      <c r="H20" s="8">
        <v>133</v>
      </c>
      <c r="I20" s="8">
        <v>113</v>
      </c>
      <c r="J20" s="8">
        <v>156</v>
      </c>
      <c r="K20" s="8">
        <v>163</v>
      </c>
      <c r="L20" s="8">
        <v>152</v>
      </c>
      <c r="M20" s="8">
        <v>163</v>
      </c>
      <c r="N20" s="8">
        <v>162</v>
      </c>
      <c r="O20" s="8">
        <v>123</v>
      </c>
      <c r="P20" s="8">
        <v>186</v>
      </c>
      <c r="Q20" s="9">
        <v>158</v>
      </c>
      <c r="R20" s="10">
        <v>128</v>
      </c>
      <c r="S20" s="10">
        <v>158</v>
      </c>
      <c r="T20" s="11">
        <v>180</v>
      </c>
      <c r="U20" s="11">
        <v>126</v>
      </c>
      <c r="V20" s="12">
        <v>160</v>
      </c>
      <c r="W20" s="13">
        <v>154</v>
      </c>
      <c r="X20" s="14">
        <v>119</v>
      </c>
      <c r="Y20" s="14">
        <v>157</v>
      </c>
      <c r="Z20" s="14">
        <v>128</v>
      </c>
      <c r="AA20" s="14">
        <v>108</v>
      </c>
      <c r="AB20" s="17">
        <v>113</v>
      </c>
      <c r="AC20" s="21">
        <v>157</v>
      </c>
      <c r="AD20" s="17">
        <v>106</v>
      </c>
      <c r="AE20" s="71">
        <v>152</v>
      </c>
      <c r="AF20" s="71">
        <v>229</v>
      </c>
      <c r="AG20" s="74">
        <v>182</v>
      </c>
      <c r="AH20" s="74">
        <v>135</v>
      </c>
      <c r="AI20" s="74"/>
      <c r="AJ20" s="49">
        <f t="shared" si="0"/>
        <v>4937</v>
      </c>
      <c r="AK20" s="50">
        <f t="shared" si="1"/>
        <v>149.6060606060606</v>
      </c>
      <c r="AM20" s="50">
        <f t="shared" si="2"/>
        <v>160.8</v>
      </c>
      <c r="AN20" s="4"/>
      <c r="AQ20" s="3"/>
      <c r="AR20" s="4"/>
      <c r="AT20" s="23" t="s">
        <v>36</v>
      </c>
      <c r="AU20" s="19">
        <f t="shared" si="5"/>
        <v>160.8</v>
      </c>
      <c r="AV20" s="19">
        <f>+AI20</f>
        <v>0</v>
      </c>
      <c r="AW20" s="19">
        <f t="shared" si="3"/>
        <v>-160.8</v>
      </c>
      <c r="AX20" s="31">
        <f t="shared" si="4"/>
        <v>0</v>
      </c>
    </row>
    <row r="21" spans="1:50" ht="12.75">
      <c r="A21" s="66" t="s">
        <v>37</v>
      </c>
      <c r="B21" s="7">
        <v>238</v>
      </c>
      <c r="C21" s="8">
        <v>259</v>
      </c>
      <c r="D21" s="8">
        <v>252</v>
      </c>
      <c r="E21" s="8">
        <v>310</v>
      </c>
      <c r="F21" s="8">
        <v>262</v>
      </c>
      <c r="G21" s="8">
        <v>194</v>
      </c>
      <c r="H21" s="8">
        <v>238</v>
      </c>
      <c r="I21" s="8">
        <v>154</v>
      </c>
      <c r="J21" s="8">
        <v>250</v>
      </c>
      <c r="K21" s="8">
        <v>242</v>
      </c>
      <c r="L21" s="8">
        <v>222</v>
      </c>
      <c r="M21" s="8">
        <v>245</v>
      </c>
      <c r="N21" s="8">
        <v>249</v>
      </c>
      <c r="O21" s="8">
        <v>193</v>
      </c>
      <c r="P21" s="8">
        <v>299</v>
      </c>
      <c r="Q21" s="9">
        <v>210</v>
      </c>
      <c r="R21" s="10">
        <v>206</v>
      </c>
      <c r="S21" s="10">
        <v>286</v>
      </c>
      <c r="T21" s="11">
        <v>305</v>
      </c>
      <c r="U21" s="11">
        <v>228</v>
      </c>
      <c r="V21" s="12">
        <v>275</v>
      </c>
      <c r="W21" s="13">
        <v>170</v>
      </c>
      <c r="X21" s="14">
        <v>211</v>
      </c>
      <c r="Y21" s="14">
        <v>282</v>
      </c>
      <c r="Z21" s="14">
        <v>228</v>
      </c>
      <c r="AA21" s="14">
        <v>160</v>
      </c>
      <c r="AB21" s="17">
        <v>220</v>
      </c>
      <c r="AC21" s="21">
        <v>225</v>
      </c>
      <c r="AD21" s="17">
        <v>200</v>
      </c>
      <c r="AE21" s="71">
        <v>252</v>
      </c>
      <c r="AF21" s="71">
        <v>344</v>
      </c>
      <c r="AG21" s="74">
        <v>217</v>
      </c>
      <c r="AH21" s="74">
        <v>239</v>
      </c>
      <c r="AI21" s="74"/>
      <c r="AJ21" s="49">
        <f t="shared" si="0"/>
        <v>7865</v>
      </c>
      <c r="AK21" s="50">
        <f t="shared" si="1"/>
        <v>238.33333333333334</v>
      </c>
      <c r="AM21" s="50">
        <f t="shared" si="2"/>
        <v>250.4</v>
      </c>
      <c r="AN21" s="4"/>
      <c r="AQ21" s="3"/>
      <c r="AR21" s="4"/>
      <c r="AT21" s="23" t="s">
        <v>37</v>
      </c>
      <c r="AU21" s="19">
        <f t="shared" si="5"/>
        <v>250.4</v>
      </c>
      <c r="AV21" s="19">
        <f>+AI21</f>
        <v>0</v>
      </c>
      <c r="AW21" s="19">
        <f t="shared" si="3"/>
        <v>-250.4</v>
      </c>
      <c r="AX21" s="31">
        <f t="shared" si="4"/>
        <v>0</v>
      </c>
    </row>
    <row r="22" spans="1:50" ht="12.75">
      <c r="A22" s="66" t="s">
        <v>38</v>
      </c>
      <c r="B22" s="7">
        <v>341</v>
      </c>
      <c r="C22" s="8">
        <v>281</v>
      </c>
      <c r="D22" s="8">
        <v>358</v>
      </c>
      <c r="E22" s="8">
        <v>339</v>
      </c>
      <c r="F22" s="8">
        <v>422</v>
      </c>
      <c r="G22" s="8">
        <v>279</v>
      </c>
      <c r="H22" s="8">
        <v>295</v>
      </c>
      <c r="I22" s="8">
        <v>267</v>
      </c>
      <c r="J22" s="8">
        <v>352</v>
      </c>
      <c r="K22" s="8">
        <v>361</v>
      </c>
      <c r="L22" s="8">
        <v>347</v>
      </c>
      <c r="M22" s="8">
        <v>352</v>
      </c>
      <c r="N22" s="8">
        <v>362</v>
      </c>
      <c r="O22" s="8">
        <v>302</v>
      </c>
      <c r="P22" s="8">
        <v>389</v>
      </c>
      <c r="Q22" s="9">
        <v>280</v>
      </c>
      <c r="R22" s="10">
        <v>303</v>
      </c>
      <c r="S22" s="10">
        <v>339</v>
      </c>
      <c r="T22" s="11">
        <v>435</v>
      </c>
      <c r="U22" s="11">
        <v>376</v>
      </c>
      <c r="V22" s="12">
        <v>438</v>
      </c>
      <c r="W22" s="13">
        <v>343</v>
      </c>
      <c r="X22" s="14">
        <v>298</v>
      </c>
      <c r="Y22" s="14">
        <v>396</v>
      </c>
      <c r="Z22" s="14">
        <v>361</v>
      </c>
      <c r="AA22" s="14">
        <v>246</v>
      </c>
      <c r="AB22" s="17">
        <v>289</v>
      </c>
      <c r="AC22" s="21">
        <v>303</v>
      </c>
      <c r="AD22" s="17">
        <v>344</v>
      </c>
      <c r="AE22" s="71">
        <v>336</v>
      </c>
      <c r="AF22" s="71">
        <v>430</v>
      </c>
      <c r="AG22" s="74">
        <v>372</v>
      </c>
      <c r="AH22" s="74">
        <v>326</v>
      </c>
      <c r="AI22" s="74"/>
      <c r="AJ22" s="49">
        <f t="shared" si="0"/>
        <v>11262</v>
      </c>
      <c r="AK22" s="50">
        <f t="shared" si="1"/>
        <v>341.27272727272725</v>
      </c>
      <c r="AM22" s="50">
        <f t="shared" si="2"/>
        <v>361.6</v>
      </c>
      <c r="AN22" s="4"/>
      <c r="AQ22" s="3"/>
      <c r="AR22" s="4"/>
      <c r="AT22" s="23" t="s">
        <v>38</v>
      </c>
      <c r="AU22" s="19">
        <f t="shared" si="5"/>
        <v>361.6</v>
      </c>
      <c r="AV22" s="19">
        <f>+AI22</f>
        <v>0</v>
      </c>
      <c r="AW22" s="19">
        <f t="shared" si="3"/>
        <v>-361.6</v>
      </c>
      <c r="AX22" s="31">
        <f t="shared" si="4"/>
        <v>0</v>
      </c>
    </row>
    <row r="23" spans="1:50" ht="12.75">
      <c r="A23" s="66" t="s">
        <v>39</v>
      </c>
      <c r="B23" s="7">
        <v>495</v>
      </c>
      <c r="C23" s="8">
        <v>626</v>
      </c>
      <c r="D23" s="8">
        <v>467</v>
      </c>
      <c r="E23" s="8">
        <v>508</v>
      </c>
      <c r="F23" s="8">
        <v>543</v>
      </c>
      <c r="G23" s="8">
        <v>392</v>
      </c>
      <c r="H23" s="8">
        <v>406</v>
      </c>
      <c r="I23" s="8">
        <v>405</v>
      </c>
      <c r="J23" s="8">
        <v>511</v>
      </c>
      <c r="K23" s="8">
        <v>549</v>
      </c>
      <c r="L23" s="8">
        <v>444</v>
      </c>
      <c r="M23" s="8">
        <v>528</v>
      </c>
      <c r="N23" s="8">
        <v>525</v>
      </c>
      <c r="O23" s="8">
        <v>501</v>
      </c>
      <c r="P23" s="8">
        <v>568</v>
      </c>
      <c r="Q23" s="9">
        <v>451</v>
      </c>
      <c r="R23" s="10">
        <v>422</v>
      </c>
      <c r="S23" s="10">
        <v>503</v>
      </c>
      <c r="T23" s="11">
        <v>600</v>
      </c>
      <c r="U23" s="11">
        <v>527</v>
      </c>
      <c r="V23" s="12">
        <v>574</v>
      </c>
      <c r="W23" s="13">
        <v>438</v>
      </c>
      <c r="X23" s="14">
        <v>443</v>
      </c>
      <c r="Y23" s="14">
        <v>595</v>
      </c>
      <c r="Z23" s="14">
        <v>510</v>
      </c>
      <c r="AA23" s="14">
        <v>377</v>
      </c>
      <c r="AB23" s="17">
        <v>485</v>
      </c>
      <c r="AC23" s="21">
        <v>444</v>
      </c>
      <c r="AD23" s="17">
        <v>463</v>
      </c>
      <c r="AE23" s="71">
        <v>548</v>
      </c>
      <c r="AF23" s="71">
        <v>671</v>
      </c>
      <c r="AG23" s="74">
        <v>507</v>
      </c>
      <c r="AH23" s="74">
        <v>428</v>
      </c>
      <c r="AI23" s="74"/>
      <c r="AJ23" s="49">
        <f t="shared" si="0"/>
        <v>16454</v>
      </c>
      <c r="AK23" s="50">
        <f t="shared" si="1"/>
        <v>498.6060606060606</v>
      </c>
      <c r="AM23" s="50">
        <f>AVERAGE(AD23:AH23)</f>
        <v>523.4</v>
      </c>
      <c r="AN23" s="4"/>
      <c r="AQ23" s="3"/>
      <c r="AR23" s="4"/>
      <c r="AT23" s="23" t="s">
        <v>39</v>
      </c>
      <c r="AU23" s="19">
        <f t="shared" si="5"/>
        <v>523.4</v>
      </c>
      <c r="AV23" s="19">
        <f>+AI23</f>
        <v>0</v>
      </c>
      <c r="AW23" s="19">
        <f t="shared" si="3"/>
        <v>-523.4</v>
      </c>
      <c r="AX23" s="31">
        <f t="shared" si="4"/>
        <v>0</v>
      </c>
    </row>
    <row r="24" spans="1:50" ht="12.75">
      <c r="A24" s="66" t="s">
        <v>40</v>
      </c>
      <c r="B24" s="7">
        <v>725</v>
      </c>
      <c r="C24" s="8">
        <v>841</v>
      </c>
      <c r="D24" s="8">
        <v>685</v>
      </c>
      <c r="E24" s="8">
        <v>714</v>
      </c>
      <c r="F24" s="8">
        <v>667</v>
      </c>
      <c r="G24" s="8">
        <v>459</v>
      </c>
      <c r="H24" s="8">
        <v>592</v>
      </c>
      <c r="I24" s="8">
        <v>525</v>
      </c>
      <c r="J24" s="8">
        <v>667</v>
      </c>
      <c r="K24" s="8">
        <v>682</v>
      </c>
      <c r="L24" s="8">
        <v>611</v>
      </c>
      <c r="M24" s="8">
        <v>639</v>
      </c>
      <c r="N24" s="8">
        <v>576</v>
      </c>
      <c r="O24" s="8">
        <v>616</v>
      </c>
      <c r="P24" s="8">
        <v>774</v>
      </c>
      <c r="Q24" s="9">
        <v>542</v>
      </c>
      <c r="R24" s="10">
        <v>565</v>
      </c>
      <c r="S24" s="10">
        <v>738</v>
      </c>
      <c r="T24" s="11">
        <v>834</v>
      </c>
      <c r="U24" s="11">
        <v>742</v>
      </c>
      <c r="V24" s="12">
        <v>748</v>
      </c>
      <c r="W24" s="13">
        <v>615</v>
      </c>
      <c r="X24" s="14">
        <v>542</v>
      </c>
      <c r="Y24" s="14">
        <v>766</v>
      </c>
      <c r="Z24" s="14">
        <v>737</v>
      </c>
      <c r="AA24" s="14">
        <v>468</v>
      </c>
      <c r="AB24" s="17">
        <v>560</v>
      </c>
      <c r="AC24" s="21">
        <v>659</v>
      </c>
      <c r="AD24" s="17">
        <v>598</v>
      </c>
      <c r="AE24" s="71">
        <v>679</v>
      </c>
      <c r="AF24" s="71">
        <v>829</v>
      </c>
      <c r="AG24" s="74">
        <v>734</v>
      </c>
      <c r="AH24" s="74">
        <v>617</v>
      </c>
      <c r="AI24" s="74"/>
      <c r="AJ24" s="49">
        <f t="shared" si="0"/>
        <v>21746</v>
      </c>
      <c r="AK24" s="50">
        <f t="shared" si="1"/>
        <v>658.969696969697</v>
      </c>
      <c r="AM24" s="50">
        <f t="shared" si="2"/>
        <v>691.4</v>
      </c>
      <c r="AN24" s="4"/>
      <c r="AQ24" s="3"/>
      <c r="AR24" s="4"/>
      <c r="AT24" s="23" t="s">
        <v>40</v>
      </c>
      <c r="AU24" s="19">
        <f t="shared" si="5"/>
        <v>691.4</v>
      </c>
      <c r="AV24" s="19">
        <f>+AI24</f>
        <v>0</v>
      </c>
      <c r="AW24" s="19">
        <f t="shared" si="3"/>
        <v>-691.4</v>
      </c>
      <c r="AX24" s="31">
        <f t="shared" si="4"/>
        <v>0</v>
      </c>
    </row>
    <row r="25" spans="1:50" ht="12.75">
      <c r="A25" s="66" t="s">
        <v>41</v>
      </c>
      <c r="B25" s="7">
        <v>833</v>
      </c>
      <c r="C25" s="8">
        <v>848</v>
      </c>
      <c r="D25" s="8">
        <v>791</v>
      </c>
      <c r="E25" s="8">
        <v>694</v>
      </c>
      <c r="F25" s="8">
        <v>689</v>
      </c>
      <c r="G25" s="8">
        <v>533</v>
      </c>
      <c r="H25" s="8">
        <v>672</v>
      </c>
      <c r="I25" s="8">
        <v>610</v>
      </c>
      <c r="J25" s="8">
        <v>755</v>
      </c>
      <c r="K25" s="8">
        <v>816</v>
      </c>
      <c r="L25" s="8">
        <v>709</v>
      </c>
      <c r="M25" s="8">
        <v>835</v>
      </c>
      <c r="N25" s="8">
        <v>671</v>
      </c>
      <c r="O25" s="8">
        <v>680</v>
      </c>
      <c r="P25" s="8">
        <v>883</v>
      </c>
      <c r="Q25" s="9">
        <v>667</v>
      </c>
      <c r="R25" s="10">
        <v>660</v>
      </c>
      <c r="S25" s="10">
        <v>896</v>
      </c>
      <c r="T25" s="11">
        <v>857</v>
      </c>
      <c r="U25" s="11">
        <v>812</v>
      </c>
      <c r="V25" s="12">
        <v>916</v>
      </c>
      <c r="W25" s="13">
        <v>709</v>
      </c>
      <c r="X25" s="14">
        <v>725</v>
      </c>
      <c r="Y25" s="14">
        <v>877</v>
      </c>
      <c r="Z25" s="14">
        <v>786</v>
      </c>
      <c r="AA25" s="14">
        <v>570</v>
      </c>
      <c r="AB25" s="17">
        <v>705</v>
      </c>
      <c r="AC25" s="21">
        <v>693</v>
      </c>
      <c r="AD25" s="17">
        <v>697</v>
      </c>
      <c r="AE25" s="71">
        <v>766</v>
      </c>
      <c r="AF25" s="71">
        <v>977</v>
      </c>
      <c r="AG25" s="74">
        <v>827</v>
      </c>
      <c r="AH25" s="74">
        <v>698</v>
      </c>
      <c r="AI25" s="74"/>
      <c r="AJ25" s="49">
        <f t="shared" si="0"/>
        <v>24857</v>
      </c>
      <c r="AK25" s="50">
        <f t="shared" si="1"/>
        <v>753.2424242424242</v>
      </c>
      <c r="AM25" s="50">
        <f t="shared" si="2"/>
        <v>793</v>
      </c>
      <c r="AN25" s="4"/>
      <c r="AQ25" s="3"/>
      <c r="AR25" s="4"/>
      <c r="AT25" s="23" t="s">
        <v>41</v>
      </c>
      <c r="AU25" s="19">
        <f t="shared" si="5"/>
        <v>793</v>
      </c>
      <c r="AV25" s="19">
        <f>+AI25</f>
        <v>0</v>
      </c>
      <c r="AW25" s="19">
        <f t="shared" si="3"/>
        <v>-793</v>
      </c>
      <c r="AX25" s="31">
        <f t="shared" si="4"/>
        <v>0</v>
      </c>
    </row>
    <row r="26" spans="1:50" ht="12.75">
      <c r="A26" s="66" t="s">
        <v>42</v>
      </c>
      <c r="B26" s="7">
        <v>662</v>
      </c>
      <c r="C26" s="8">
        <v>703</v>
      </c>
      <c r="D26" s="8">
        <v>671</v>
      </c>
      <c r="E26" s="8">
        <v>655</v>
      </c>
      <c r="F26" s="8">
        <v>618</v>
      </c>
      <c r="G26" s="8">
        <v>538</v>
      </c>
      <c r="H26" s="8">
        <v>678</v>
      </c>
      <c r="I26" s="8">
        <v>678</v>
      </c>
      <c r="J26" s="8">
        <v>728</v>
      </c>
      <c r="K26" s="8">
        <v>691</v>
      </c>
      <c r="L26" s="8">
        <v>660</v>
      </c>
      <c r="M26" s="8">
        <v>698</v>
      </c>
      <c r="N26" s="8">
        <v>673</v>
      </c>
      <c r="O26" s="8">
        <v>636</v>
      </c>
      <c r="P26" s="8">
        <v>814</v>
      </c>
      <c r="Q26" s="9">
        <v>627</v>
      </c>
      <c r="R26" s="10">
        <v>694</v>
      </c>
      <c r="S26" s="10">
        <v>794</v>
      </c>
      <c r="T26" s="11">
        <v>886</v>
      </c>
      <c r="U26" s="11">
        <v>840</v>
      </c>
      <c r="V26" s="12">
        <v>798</v>
      </c>
      <c r="W26" s="13">
        <v>660</v>
      </c>
      <c r="X26" s="14">
        <v>644</v>
      </c>
      <c r="Y26" s="14">
        <v>860</v>
      </c>
      <c r="Z26" s="14">
        <v>754</v>
      </c>
      <c r="AA26" s="14">
        <v>533</v>
      </c>
      <c r="AB26" s="17">
        <v>666</v>
      </c>
      <c r="AC26" s="21">
        <v>692</v>
      </c>
      <c r="AD26" s="17">
        <v>711</v>
      </c>
      <c r="AE26" s="71">
        <v>812</v>
      </c>
      <c r="AF26" s="71">
        <v>994</v>
      </c>
      <c r="AG26" s="74">
        <v>826</v>
      </c>
      <c r="AH26" s="74">
        <v>659</v>
      </c>
      <c r="AI26" s="74"/>
      <c r="AJ26" s="49">
        <f t="shared" si="0"/>
        <v>23553</v>
      </c>
      <c r="AK26" s="50">
        <f t="shared" si="1"/>
        <v>713.7272727272727</v>
      </c>
      <c r="AM26" s="50">
        <f t="shared" si="2"/>
        <v>800.4</v>
      </c>
      <c r="AN26" s="4"/>
      <c r="AQ26" s="3"/>
      <c r="AR26" s="4"/>
      <c r="AT26" s="23" t="s">
        <v>42</v>
      </c>
      <c r="AU26" s="19">
        <f t="shared" si="5"/>
        <v>800.4</v>
      </c>
      <c r="AV26" s="19">
        <f>+AI26</f>
        <v>0</v>
      </c>
      <c r="AW26" s="19">
        <f t="shared" si="3"/>
        <v>-800.4</v>
      </c>
      <c r="AX26" s="31">
        <f t="shared" si="4"/>
        <v>0</v>
      </c>
    </row>
    <row r="27" spans="1:50" ht="12.75">
      <c r="A27" s="66" t="s">
        <v>43</v>
      </c>
      <c r="B27" s="7">
        <v>558</v>
      </c>
      <c r="C27" s="8">
        <v>531</v>
      </c>
      <c r="D27" s="8">
        <v>472</v>
      </c>
      <c r="E27" s="8">
        <v>477</v>
      </c>
      <c r="F27" s="8">
        <v>471</v>
      </c>
      <c r="G27" s="8">
        <v>384</v>
      </c>
      <c r="H27" s="8">
        <v>512</v>
      </c>
      <c r="I27" s="8">
        <v>514</v>
      </c>
      <c r="J27" s="8">
        <v>618</v>
      </c>
      <c r="K27" s="8">
        <v>626</v>
      </c>
      <c r="L27" s="8">
        <v>560</v>
      </c>
      <c r="M27" s="8">
        <v>649</v>
      </c>
      <c r="N27" s="8">
        <v>546</v>
      </c>
      <c r="O27" s="8">
        <v>617</v>
      </c>
      <c r="P27" s="8">
        <v>721</v>
      </c>
      <c r="Q27" s="9">
        <v>537</v>
      </c>
      <c r="R27" s="10">
        <v>602</v>
      </c>
      <c r="S27" s="10">
        <v>761</v>
      </c>
      <c r="T27" s="11">
        <v>752</v>
      </c>
      <c r="U27" s="11">
        <v>696</v>
      </c>
      <c r="V27" s="12">
        <v>703</v>
      </c>
      <c r="W27" s="13">
        <v>582</v>
      </c>
      <c r="X27" s="14">
        <v>565</v>
      </c>
      <c r="Y27" s="14">
        <v>784</v>
      </c>
      <c r="Z27" s="14">
        <v>659</v>
      </c>
      <c r="AA27" s="14">
        <v>424</v>
      </c>
      <c r="AB27" s="17">
        <v>523</v>
      </c>
      <c r="AC27" s="21">
        <v>602</v>
      </c>
      <c r="AD27" s="17">
        <v>632</v>
      </c>
      <c r="AE27" s="71">
        <v>683</v>
      </c>
      <c r="AF27" s="71">
        <v>799</v>
      </c>
      <c r="AG27" s="74">
        <v>811</v>
      </c>
      <c r="AH27" s="74">
        <v>544</v>
      </c>
      <c r="AI27" s="74"/>
      <c r="AJ27" s="49">
        <f t="shared" si="0"/>
        <v>19915</v>
      </c>
      <c r="AK27" s="50">
        <f t="shared" si="1"/>
        <v>603.4848484848485</v>
      </c>
      <c r="AM27" s="50">
        <f t="shared" si="2"/>
        <v>693.8</v>
      </c>
      <c r="AN27" s="4"/>
      <c r="AQ27" s="3"/>
      <c r="AR27" s="4"/>
      <c r="AT27" s="23" t="s">
        <v>43</v>
      </c>
      <c r="AU27" s="19">
        <f t="shared" si="5"/>
        <v>693.8</v>
      </c>
      <c r="AV27" s="19">
        <f>+AI27</f>
        <v>0</v>
      </c>
      <c r="AW27" s="19">
        <f t="shared" si="3"/>
        <v>-693.8</v>
      </c>
      <c r="AX27" s="31">
        <f t="shared" si="4"/>
        <v>0</v>
      </c>
    </row>
    <row r="28" spans="1:50" ht="12.75">
      <c r="A28" s="66" t="s">
        <v>44</v>
      </c>
      <c r="B28" s="7">
        <v>424</v>
      </c>
      <c r="C28" s="8">
        <v>360</v>
      </c>
      <c r="D28" s="8">
        <v>347</v>
      </c>
      <c r="E28" s="8">
        <v>320</v>
      </c>
      <c r="F28" s="8">
        <v>366</v>
      </c>
      <c r="G28" s="8">
        <v>292</v>
      </c>
      <c r="H28" s="8">
        <v>455</v>
      </c>
      <c r="I28" s="8">
        <v>408</v>
      </c>
      <c r="J28" s="8">
        <v>445</v>
      </c>
      <c r="K28" s="8">
        <v>474</v>
      </c>
      <c r="L28" s="8">
        <v>431</v>
      </c>
      <c r="M28" s="8">
        <v>406</v>
      </c>
      <c r="N28" s="8">
        <v>388</v>
      </c>
      <c r="O28" s="8">
        <v>422</v>
      </c>
      <c r="P28" s="8">
        <v>511</v>
      </c>
      <c r="Q28" s="9">
        <v>432</v>
      </c>
      <c r="R28" s="10">
        <v>442</v>
      </c>
      <c r="S28" s="10">
        <v>596</v>
      </c>
      <c r="T28" s="11">
        <v>557</v>
      </c>
      <c r="U28" s="11">
        <v>528</v>
      </c>
      <c r="V28" s="12">
        <v>548</v>
      </c>
      <c r="W28" s="13">
        <v>489</v>
      </c>
      <c r="X28" s="14">
        <v>451</v>
      </c>
      <c r="Y28" s="14">
        <v>554</v>
      </c>
      <c r="Z28" s="14">
        <v>502</v>
      </c>
      <c r="AA28" s="14">
        <v>317</v>
      </c>
      <c r="AB28" s="17">
        <v>423</v>
      </c>
      <c r="AC28" s="21">
        <v>456</v>
      </c>
      <c r="AD28" s="17">
        <v>514</v>
      </c>
      <c r="AE28" s="71">
        <v>588</v>
      </c>
      <c r="AF28" s="71">
        <v>582</v>
      </c>
      <c r="AG28" s="74">
        <v>531</v>
      </c>
      <c r="AH28" s="74">
        <v>415</v>
      </c>
      <c r="AI28" s="74"/>
      <c r="AJ28" s="49">
        <f t="shared" si="0"/>
        <v>14974</v>
      </c>
      <c r="AK28" s="50">
        <f t="shared" si="1"/>
        <v>453.75757575757575</v>
      </c>
      <c r="AM28" s="50">
        <f t="shared" si="2"/>
        <v>526</v>
      </c>
      <c r="AN28" s="4"/>
      <c r="AQ28" s="3"/>
      <c r="AR28" s="4"/>
      <c r="AT28" s="23" t="s">
        <v>44</v>
      </c>
      <c r="AU28" s="19">
        <f t="shared" si="5"/>
        <v>526</v>
      </c>
      <c r="AV28" s="19">
        <f>+AI28</f>
        <v>0</v>
      </c>
      <c r="AW28" s="19">
        <f t="shared" si="3"/>
        <v>-526</v>
      </c>
      <c r="AX28" s="31">
        <f t="shared" si="4"/>
        <v>0</v>
      </c>
    </row>
    <row r="29" spans="1:50" ht="12.75">
      <c r="A29" s="66" t="s">
        <v>45</v>
      </c>
      <c r="B29" s="7">
        <v>254</v>
      </c>
      <c r="C29" s="8">
        <v>214</v>
      </c>
      <c r="D29" s="8">
        <v>260</v>
      </c>
      <c r="E29" s="8">
        <v>215</v>
      </c>
      <c r="F29" s="8">
        <v>267</v>
      </c>
      <c r="G29" s="8">
        <v>197</v>
      </c>
      <c r="H29" s="8">
        <v>285</v>
      </c>
      <c r="I29" s="8">
        <v>269</v>
      </c>
      <c r="J29" s="8">
        <v>338</v>
      </c>
      <c r="K29" s="8">
        <v>335</v>
      </c>
      <c r="L29" s="8">
        <v>280</v>
      </c>
      <c r="M29" s="8">
        <v>320</v>
      </c>
      <c r="N29" s="8">
        <v>263</v>
      </c>
      <c r="O29" s="8">
        <v>287</v>
      </c>
      <c r="P29" s="8">
        <v>359</v>
      </c>
      <c r="Q29" s="9">
        <v>310</v>
      </c>
      <c r="R29" s="10">
        <v>316</v>
      </c>
      <c r="S29" s="10">
        <v>409</v>
      </c>
      <c r="T29" s="11">
        <v>405</v>
      </c>
      <c r="U29" s="11">
        <v>365</v>
      </c>
      <c r="V29" s="12">
        <v>319</v>
      </c>
      <c r="W29" s="13">
        <v>313</v>
      </c>
      <c r="X29" s="14">
        <v>296</v>
      </c>
      <c r="Y29" s="14">
        <v>403</v>
      </c>
      <c r="Z29" s="14">
        <v>317</v>
      </c>
      <c r="AA29" s="14">
        <v>200</v>
      </c>
      <c r="AB29" s="17">
        <v>230</v>
      </c>
      <c r="AC29" s="21">
        <v>313</v>
      </c>
      <c r="AD29" s="17">
        <v>344</v>
      </c>
      <c r="AE29" s="71">
        <v>351</v>
      </c>
      <c r="AF29" s="71">
        <v>455</v>
      </c>
      <c r="AG29" s="74">
        <v>362</v>
      </c>
      <c r="AH29" s="74">
        <v>243</v>
      </c>
      <c r="AI29" s="74"/>
      <c r="AJ29" s="49">
        <f t="shared" si="0"/>
        <v>10094</v>
      </c>
      <c r="AK29" s="50">
        <f t="shared" si="1"/>
        <v>305.8787878787879</v>
      </c>
      <c r="AM29" s="50">
        <f t="shared" si="2"/>
        <v>351</v>
      </c>
      <c r="AN29" s="4"/>
      <c r="AQ29" s="3"/>
      <c r="AR29" s="4"/>
      <c r="AT29" s="23" t="s">
        <v>45</v>
      </c>
      <c r="AU29" s="19">
        <f t="shared" si="5"/>
        <v>351</v>
      </c>
      <c r="AV29" s="19">
        <f>+AI29</f>
        <v>0</v>
      </c>
      <c r="AW29" s="19">
        <f t="shared" si="3"/>
        <v>-351</v>
      </c>
      <c r="AX29" s="31">
        <f t="shared" si="4"/>
        <v>0</v>
      </c>
    </row>
    <row r="30" spans="1:50" ht="12.75">
      <c r="A30" s="66" t="s">
        <v>46</v>
      </c>
      <c r="B30" s="7">
        <v>136</v>
      </c>
      <c r="C30" s="8">
        <v>132</v>
      </c>
      <c r="D30" s="8">
        <v>123</v>
      </c>
      <c r="E30" s="8">
        <v>134</v>
      </c>
      <c r="F30" s="8">
        <v>154</v>
      </c>
      <c r="G30" s="8">
        <v>155</v>
      </c>
      <c r="H30" s="8">
        <v>177</v>
      </c>
      <c r="I30" s="8">
        <v>209</v>
      </c>
      <c r="J30" s="8">
        <v>255</v>
      </c>
      <c r="K30" s="8">
        <v>233</v>
      </c>
      <c r="L30" s="8">
        <v>192</v>
      </c>
      <c r="M30" s="8">
        <v>180</v>
      </c>
      <c r="N30" s="8">
        <v>184</v>
      </c>
      <c r="O30" s="8">
        <v>153</v>
      </c>
      <c r="P30" s="8">
        <v>240</v>
      </c>
      <c r="Q30" s="9">
        <v>183</v>
      </c>
      <c r="R30" s="10">
        <v>203</v>
      </c>
      <c r="S30" s="10">
        <v>234</v>
      </c>
      <c r="T30" s="11">
        <v>245</v>
      </c>
      <c r="U30" s="11">
        <v>225</v>
      </c>
      <c r="V30" s="12">
        <v>201</v>
      </c>
      <c r="W30" s="13">
        <v>188</v>
      </c>
      <c r="X30" s="14">
        <v>163</v>
      </c>
      <c r="Y30" s="14">
        <v>247</v>
      </c>
      <c r="Z30" s="14">
        <v>232</v>
      </c>
      <c r="AA30" s="14">
        <v>116</v>
      </c>
      <c r="AB30" s="17">
        <v>160</v>
      </c>
      <c r="AC30" s="21">
        <v>197</v>
      </c>
      <c r="AD30" s="17">
        <v>233</v>
      </c>
      <c r="AE30" s="71">
        <v>215</v>
      </c>
      <c r="AF30" s="71">
        <v>299</v>
      </c>
      <c r="AG30" s="74">
        <v>254</v>
      </c>
      <c r="AH30" s="74">
        <v>174</v>
      </c>
      <c r="AI30" s="74"/>
      <c r="AJ30" s="49">
        <f t="shared" si="0"/>
        <v>6426</v>
      </c>
      <c r="AK30" s="50">
        <f t="shared" si="1"/>
        <v>194.72727272727272</v>
      </c>
      <c r="AM30" s="50">
        <f t="shared" si="2"/>
        <v>235</v>
      </c>
      <c r="AN30" s="4"/>
      <c r="AO30" s="4"/>
      <c r="AQ30" s="3"/>
      <c r="AR30" s="4"/>
      <c r="AS30" s="4"/>
      <c r="AT30" s="23" t="s">
        <v>46</v>
      </c>
      <c r="AU30" s="19">
        <f t="shared" si="5"/>
        <v>235</v>
      </c>
      <c r="AV30" s="19">
        <f>+AI30</f>
        <v>0</v>
      </c>
      <c r="AW30" s="19">
        <f t="shared" si="3"/>
        <v>-235</v>
      </c>
      <c r="AX30" s="31">
        <f t="shared" si="4"/>
        <v>0</v>
      </c>
    </row>
    <row r="31" spans="1:50" ht="12.75">
      <c r="A31" s="66" t="s">
        <v>47</v>
      </c>
      <c r="B31" s="7">
        <v>91</v>
      </c>
      <c r="C31" s="8">
        <v>88</v>
      </c>
      <c r="D31" s="8">
        <v>91</v>
      </c>
      <c r="E31" s="8">
        <v>119</v>
      </c>
      <c r="F31" s="8">
        <v>140</v>
      </c>
      <c r="G31" s="8">
        <v>116</v>
      </c>
      <c r="H31" s="8">
        <v>155</v>
      </c>
      <c r="I31" s="8">
        <v>184</v>
      </c>
      <c r="J31" s="8">
        <v>240</v>
      </c>
      <c r="K31" s="8">
        <v>228</v>
      </c>
      <c r="L31" s="8">
        <v>180</v>
      </c>
      <c r="M31" s="8">
        <v>148</v>
      </c>
      <c r="N31" s="8">
        <v>177</v>
      </c>
      <c r="O31" s="8">
        <v>156</v>
      </c>
      <c r="P31" s="8">
        <v>193</v>
      </c>
      <c r="Q31" s="9">
        <v>158</v>
      </c>
      <c r="R31" s="10">
        <v>166</v>
      </c>
      <c r="S31" s="10">
        <v>208</v>
      </c>
      <c r="T31" s="11">
        <v>208</v>
      </c>
      <c r="U31" s="11">
        <v>205</v>
      </c>
      <c r="V31" s="12">
        <v>170</v>
      </c>
      <c r="W31" s="13">
        <v>146</v>
      </c>
      <c r="X31" s="14">
        <v>116</v>
      </c>
      <c r="Y31" s="14">
        <v>223</v>
      </c>
      <c r="Z31" s="14">
        <v>148</v>
      </c>
      <c r="AA31" s="14">
        <v>97</v>
      </c>
      <c r="AB31" s="17">
        <v>127</v>
      </c>
      <c r="AC31" s="21">
        <v>154</v>
      </c>
      <c r="AD31" s="17">
        <v>184</v>
      </c>
      <c r="AE31" s="71">
        <v>176</v>
      </c>
      <c r="AF31" s="71">
        <v>250</v>
      </c>
      <c r="AG31" s="74">
        <v>191</v>
      </c>
      <c r="AH31" s="74">
        <v>142</v>
      </c>
      <c r="AI31" s="74"/>
      <c r="AJ31" s="49">
        <f t="shared" si="0"/>
        <v>5375</v>
      </c>
      <c r="AK31" s="50">
        <f t="shared" si="1"/>
        <v>162.87878787878788</v>
      </c>
      <c r="AM31" s="50">
        <f t="shared" si="2"/>
        <v>188.6</v>
      </c>
      <c r="AN31" s="4"/>
      <c r="AQ31" s="3"/>
      <c r="AR31" s="4"/>
      <c r="AT31" s="23" t="s">
        <v>47</v>
      </c>
      <c r="AU31" s="19">
        <f t="shared" si="5"/>
        <v>188.6</v>
      </c>
      <c r="AV31" s="19">
        <f>+AI31</f>
        <v>0</v>
      </c>
      <c r="AW31" s="19">
        <f t="shared" si="3"/>
        <v>-188.6</v>
      </c>
      <c r="AX31" s="31">
        <f t="shared" si="4"/>
        <v>0</v>
      </c>
    </row>
    <row r="32" spans="1:50" ht="12.75">
      <c r="A32" s="66" t="s">
        <v>48</v>
      </c>
      <c r="B32" s="7">
        <v>62</v>
      </c>
      <c r="C32" s="8">
        <v>68</v>
      </c>
      <c r="D32" s="8">
        <v>73</v>
      </c>
      <c r="E32" s="8">
        <v>72</v>
      </c>
      <c r="F32" s="8">
        <v>75</v>
      </c>
      <c r="G32" s="8">
        <v>94</v>
      </c>
      <c r="H32" s="8">
        <v>148</v>
      </c>
      <c r="I32" s="8">
        <v>134</v>
      </c>
      <c r="J32" s="8">
        <v>182</v>
      </c>
      <c r="K32" s="8">
        <v>182</v>
      </c>
      <c r="L32" s="8">
        <v>129</v>
      </c>
      <c r="M32" s="8">
        <v>131</v>
      </c>
      <c r="N32" s="8">
        <v>165</v>
      </c>
      <c r="O32" s="8">
        <v>132</v>
      </c>
      <c r="P32" s="8">
        <v>170</v>
      </c>
      <c r="Q32" s="9">
        <v>152</v>
      </c>
      <c r="R32" s="10">
        <v>127</v>
      </c>
      <c r="S32" s="10">
        <v>161</v>
      </c>
      <c r="T32" s="11">
        <v>156</v>
      </c>
      <c r="U32" s="11">
        <v>140</v>
      </c>
      <c r="V32" s="12">
        <v>160</v>
      </c>
      <c r="W32" s="13">
        <v>117</v>
      </c>
      <c r="X32" s="13">
        <v>114</v>
      </c>
      <c r="Y32" s="14">
        <v>149</v>
      </c>
      <c r="Z32" s="14">
        <v>143</v>
      </c>
      <c r="AA32" s="14">
        <v>76</v>
      </c>
      <c r="AB32" s="17">
        <v>86</v>
      </c>
      <c r="AC32" s="17">
        <v>113</v>
      </c>
      <c r="AD32" s="17">
        <v>118</v>
      </c>
      <c r="AE32" s="71">
        <v>134</v>
      </c>
      <c r="AF32" s="71">
        <v>191</v>
      </c>
      <c r="AG32" s="74">
        <v>178</v>
      </c>
      <c r="AH32" s="74">
        <v>126</v>
      </c>
      <c r="AI32" s="74"/>
      <c r="AJ32" s="49">
        <f t="shared" si="0"/>
        <v>4258</v>
      </c>
      <c r="AK32" s="50">
        <f t="shared" si="1"/>
        <v>129.03030303030303</v>
      </c>
      <c r="AM32" s="50">
        <f t="shared" si="2"/>
        <v>149.4</v>
      </c>
      <c r="AN32" s="4"/>
      <c r="AQ32" s="3"/>
      <c r="AR32" s="4"/>
      <c r="AT32" s="23" t="s">
        <v>48</v>
      </c>
      <c r="AU32" s="19">
        <f t="shared" si="5"/>
        <v>149.4</v>
      </c>
      <c r="AV32" s="19">
        <f>+AI32</f>
        <v>0</v>
      </c>
      <c r="AW32" s="19">
        <f t="shared" si="3"/>
        <v>-149.4</v>
      </c>
      <c r="AX32" s="31">
        <f t="shared" si="4"/>
        <v>0</v>
      </c>
    </row>
    <row r="33" spans="1:50" ht="12.75">
      <c r="A33" s="66" t="s">
        <v>49</v>
      </c>
      <c r="B33" s="7">
        <v>20</v>
      </c>
      <c r="C33" s="8">
        <v>41</v>
      </c>
      <c r="D33" s="8">
        <v>33</v>
      </c>
      <c r="E33" s="8">
        <v>35</v>
      </c>
      <c r="F33" s="8">
        <v>41</v>
      </c>
      <c r="G33" s="8">
        <v>43</v>
      </c>
      <c r="H33" s="8">
        <v>87</v>
      </c>
      <c r="I33" s="8">
        <v>71</v>
      </c>
      <c r="J33" s="8">
        <v>97</v>
      </c>
      <c r="K33" s="8">
        <v>111</v>
      </c>
      <c r="L33" s="8">
        <v>72</v>
      </c>
      <c r="M33" s="8">
        <v>66</v>
      </c>
      <c r="N33" s="8">
        <v>94</v>
      </c>
      <c r="O33" s="8">
        <v>79</v>
      </c>
      <c r="P33" s="8">
        <v>92</v>
      </c>
      <c r="Q33" s="9">
        <v>94</v>
      </c>
      <c r="R33" s="10">
        <v>97</v>
      </c>
      <c r="S33" s="10">
        <v>91</v>
      </c>
      <c r="T33" s="11">
        <v>91</v>
      </c>
      <c r="U33" s="11">
        <v>107</v>
      </c>
      <c r="V33" s="12">
        <v>91</v>
      </c>
      <c r="W33" s="13">
        <v>66</v>
      </c>
      <c r="X33" s="13">
        <v>75</v>
      </c>
      <c r="Y33" s="14">
        <v>114</v>
      </c>
      <c r="Z33" s="14">
        <v>81</v>
      </c>
      <c r="AA33" s="14">
        <v>51</v>
      </c>
      <c r="AB33" s="17">
        <v>42</v>
      </c>
      <c r="AC33" s="17">
        <v>96</v>
      </c>
      <c r="AD33" s="17">
        <v>86</v>
      </c>
      <c r="AE33" s="71">
        <v>87</v>
      </c>
      <c r="AF33" s="71">
        <v>142</v>
      </c>
      <c r="AG33" s="74">
        <v>153</v>
      </c>
      <c r="AH33" s="74">
        <v>123</v>
      </c>
      <c r="AI33" s="74"/>
      <c r="AJ33" s="49">
        <f t="shared" si="0"/>
        <v>2669</v>
      </c>
      <c r="AK33" s="50">
        <f t="shared" si="1"/>
        <v>80.87878787878788</v>
      </c>
      <c r="AM33" s="50">
        <f t="shared" si="2"/>
        <v>118.2</v>
      </c>
      <c r="AN33" s="4"/>
      <c r="AQ33" s="3"/>
      <c r="AR33" s="4"/>
      <c r="AT33" s="24" t="s">
        <v>49</v>
      </c>
      <c r="AU33" s="27">
        <f t="shared" si="5"/>
        <v>118.2</v>
      </c>
      <c r="AV33" s="27">
        <f>+AI33</f>
        <v>0</v>
      </c>
      <c r="AW33" s="27">
        <f t="shared" si="3"/>
        <v>-118.2</v>
      </c>
      <c r="AX33" s="32">
        <f t="shared" si="4"/>
        <v>0</v>
      </c>
    </row>
    <row r="34" spans="1:50" ht="12.75">
      <c r="A34" s="67" t="s">
        <v>50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2</v>
      </c>
      <c r="J34" s="56">
        <v>4</v>
      </c>
      <c r="K34" s="56">
        <v>4</v>
      </c>
      <c r="L34" s="56">
        <v>2</v>
      </c>
      <c r="M34" s="56">
        <v>0</v>
      </c>
      <c r="N34" s="56">
        <v>6</v>
      </c>
      <c r="O34" s="56">
        <v>4</v>
      </c>
      <c r="P34" s="56">
        <v>1</v>
      </c>
      <c r="Q34" s="57">
        <v>1</v>
      </c>
      <c r="R34" s="58">
        <v>2</v>
      </c>
      <c r="S34" s="58">
        <v>0</v>
      </c>
      <c r="T34" s="59">
        <v>11</v>
      </c>
      <c r="U34" s="59">
        <v>0</v>
      </c>
      <c r="V34" s="57">
        <v>0</v>
      </c>
      <c r="W34" s="59">
        <v>0</v>
      </c>
      <c r="X34" s="59">
        <v>0</v>
      </c>
      <c r="Y34" s="59">
        <v>0</v>
      </c>
      <c r="Z34" s="58">
        <v>0</v>
      </c>
      <c r="AA34" s="59">
        <v>0</v>
      </c>
      <c r="AB34" s="57">
        <v>0</v>
      </c>
      <c r="AC34" s="59">
        <v>10</v>
      </c>
      <c r="AD34" s="57">
        <v>0</v>
      </c>
      <c r="AE34" s="25">
        <v>0</v>
      </c>
      <c r="AF34" s="25">
        <v>0</v>
      </c>
      <c r="AG34" s="75">
        <v>0</v>
      </c>
      <c r="AH34" s="75">
        <v>0</v>
      </c>
      <c r="AI34" s="75"/>
      <c r="AJ34" s="49">
        <f t="shared" si="0"/>
        <v>47</v>
      </c>
      <c r="AK34" s="50">
        <f t="shared" si="1"/>
        <v>1.4242424242424243</v>
      </c>
      <c r="AM34" s="50">
        <f t="shared" si="2"/>
        <v>0</v>
      </c>
      <c r="AN34" s="4"/>
      <c r="AQ34" s="3"/>
      <c r="AR34" s="4"/>
      <c r="AT34" s="33"/>
      <c r="AU34" s="34"/>
      <c r="AV34" s="34">
        <f aca="true" t="shared" si="6" ref="AV12:AV34">+AH34</f>
        <v>0</v>
      </c>
      <c r="AW34" s="34"/>
      <c r="AX34" s="35"/>
    </row>
    <row r="35" spans="1:48" ht="15">
      <c r="A35" s="68" t="s">
        <v>2</v>
      </c>
      <c r="B35" s="60">
        <f aca="true" t="shared" si="7" ref="B35:AA35">SUM(B10:B34)</f>
        <v>5223</v>
      </c>
      <c r="C35" s="61">
        <f t="shared" si="7"/>
        <v>5421</v>
      </c>
      <c r="D35" s="61">
        <f t="shared" si="7"/>
        <v>5195</v>
      </c>
      <c r="E35" s="61">
        <f t="shared" si="7"/>
        <v>5202</v>
      </c>
      <c r="F35" s="61">
        <f t="shared" si="7"/>
        <v>5241</v>
      </c>
      <c r="G35" s="61">
        <f t="shared" si="7"/>
        <v>4114</v>
      </c>
      <c r="H35" s="61">
        <f t="shared" si="7"/>
        <v>5194</v>
      </c>
      <c r="I35" s="61">
        <f t="shared" si="7"/>
        <v>4788</v>
      </c>
      <c r="J35" s="61">
        <f t="shared" si="7"/>
        <v>6118</v>
      </c>
      <c r="K35" s="61">
        <f t="shared" si="7"/>
        <v>6214</v>
      </c>
      <c r="L35" s="61">
        <f t="shared" si="7"/>
        <v>5356</v>
      </c>
      <c r="M35" s="61">
        <f t="shared" si="7"/>
        <v>5886</v>
      </c>
      <c r="N35" s="61">
        <f t="shared" si="7"/>
        <v>5493</v>
      </c>
      <c r="O35" s="61">
        <f t="shared" si="7"/>
        <v>5332</v>
      </c>
      <c r="P35" s="61">
        <f t="shared" si="7"/>
        <v>6831</v>
      </c>
      <c r="Q35" s="61">
        <f t="shared" si="7"/>
        <v>5252</v>
      </c>
      <c r="R35" s="61">
        <f t="shared" si="7"/>
        <v>5376</v>
      </c>
      <c r="S35" s="61">
        <f t="shared" si="7"/>
        <v>6701</v>
      </c>
      <c r="T35" s="61">
        <f t="shared" si="7"/>
        <v>7572</v>
      </c>
      <c r="U35" s="61">
        <f t="shared" si="7"/>
        <v>6430</v>
      </c>
      <c r="V35" s="61">
        <f t="shared" si="7"/>
        <v>6653</v>
      </c>
      <c r="W35" s="61">
        <f t="shared" si="7"/>
        <v>5396</v>
      </c>
      <c r="X35" s="61">
        <f t="shared" si="7"/>
        <v>5143</v>
      </c>
      <c r="Y35" s="61">
        <f t="shared" si="7"/>
        <v>6975</v>
      </c>
      <c r="Z35" s="61">
        <f t="shared" si="7"/>
        <v>6157</v>
      </c>
      <c r="AA35" s="61">
        <f t="shared" si="7"/>
        <v>4069</v>
      </c>
      <c r="AB35" s="61">
        <f aca="true" t="shared" si="8" ref="AB35:AG35">SUM(AB10:AB34)</f>
        <v>4952</v>
      </c>
      <c r="AC35" s="61">
        <f t="shared" si="8"/>
        <v>5509</v>
      </c>
      <c r="AD35" s="62">
        <f t="shared" si="8"/>
        <v>5651</v>
      </c>
      <c r="AE35" s="61">
        <f t="shared" si="8"/>
        <v>6335</v>
      </c>
      <c r="AF35" s="61">
        <f t="shared" si="8"/>
        <v>8048</v>
      </c>
      <c r="AG35" s="61">
        <f t="shared" si="8"/>
        <v>6784</v>
      </c>
      <c r="AH35" s="63">
        <f>SUM(AH10:AH34)</f>
        <v>5274</v>
      </c>
      <c r="AI35" s="63">
        <f>SUM(AI10:AI34)</f>
        <v>0</v>
      </c>
      <c r="AJ35" s="63">
        <f>SUM(AJ10:AJ34)</f>
        <v>189885</v>
      </c>
      <c r="AK35" s="64">
        <f>SUM(AK10:AK34)</f>
        <v>5754.09090909091</v>
      </c>
      <c r="AM35" s="73">
        <f>AVERAGE(AD35:AH35)</f>
        <v>6418.4</v>
      </c>
      <c r="AN35" s="4"/>
      <c r="AQ35" s="3"/>
      <c r="AR35" s="4"/>
      <c r="AV35" s="3"/>
    </row>
    <row r="37" spans="2:36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3"/>
    </row>
    <row r="38" spans="2:35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40" spans="33:36" ht="12.75">
      <c r="AG40" s="37"/>
      <c r="AH40" s="37"/>
      <c r="AI40" s="37"/>
      <c r="AJ40" s="76"/>
    </row>
    <row r="41" spans="33:36" ht="12.75">
      <c r="AG41" s="37"/>
      <c r="AH41" s="37"/>
      <c r="AI41" s="37"/>
      <c r="AJ41" s="76"/>
    </row>
    <row r="42" spans="33:36" ht="12.75">
      <c r="AG42" s="37"/>
      <c r="AH42" s="37"/>
      <c r="AI42" s="37"/>
      <c r="AJ42" s="76"/>
    </row>
    <row r="43" spans="33:36" ht="12.75">
      <c r="AG43" s="37"/>
      <c r="AH43" s="37"/>
      <c r="AI43" s="37"/>
      <c r="AJ43" s="76"/>
    </row>
    <row r="44" spans="33:36" ht="12.75">
      <c r="AG44" s="37"/>
      <c r="AH44" s="37"/>
      <c r="AI44" s="37"/>
      <c r="AJ44" s="76"/>
    </row>
    <row r="45" spans="33:36" ht="12.75">
      <c r="AG45" s="37"/>
      <c r="AH45" s="37"/>
      <c r="AI45" s="37"/>
      <c r="AJ45" s="76"/>
    </row>
    <row r="46" spans="33:36" ht="12.75">
      <c r="AG46" s="37"/>
      <c r="AH46" s="37"/>
      <c r="AI46" s="37"/>
      <c r="AJ46" s="76"/>
    </row>
    <row r="47" spans="33:36" ht="12.75">
      <c r="AG47" s="37"/>
      <c r="AH47" s="37"/>
      <c r="AI47" s="37"/>
      <c r="AJ47" s="76"/>
    </row>
    <row r="48" spans="33:36" ht="12.75">
      <c r="AG48" s="37"/>
      <c r="AH48" s="37"/>
      <c r="AI48" s="37"/>
      <c r="AJ48" s="76"/>
    </row>
    <row r="49" spans="33:36" ht="12.75">
      <c r="AG49" s="37"/>
      <c r="AH49" s="37"/>
      <c r="AI49" s="37"/>
      <c r="AJ49" s="76"/>
    </row>
    <row r="50" spans="33:36" ht="12.75">
      <c r="AG50" s="37"/>
      <c r="AH50" s="37"/>
      <c r="AI50" s="37"/>
      <c r="AJ50" s="76"/>
    </row>
    <row r="51" spans="33:36" ht="12.75">
      <c r="AG51" s="37"/>
      <c r="AH51" s="37"/>
      <c r="AI51" s="37"/>
      <c r="AJ51" s="76"/>
    </row>
    <row r="52" spans="33:36" ht="12.75">
      <c r="AG52" s="37"/>
      <c r="AH52" s="37"/>
      <c r="AI52" s="37"/>
      <c r="AJ52" s="76"/>
    </row>
    <row r="53" spans="33:36" ht="12.75">
      <c r="AG53" s="37"/>
      <c r="AH53" s="37"/>
      <c r="AI53" s="37"/>
      <c r="AJ53" s="76"/>
    </row>
    <row r="54" spans="33:36" ht="12.75">
      <c r="AG54" s="37"/>
      <c r="AH54" s="37"/>
      <c r="AI54" s="37"/>
      <c r="AJ54" s="76"/>
    </row>
    <row r="55" spans="33:36" ht="12.75">
      <c r="AG55" s="37"/>
      <c r="AH55" s="37"/>
      <c r="AI55" s="37"/>
      <c r="AJ55" s="76"/>
    </row>
    <row r="56" spans="33:36" ht="12.75">
      <c r="AG56" s="37"/>
      <c r="AH56" s="37"/>
      <c r="AI56" s="37"/>
      <c r="AJ56" s="76"/>
    </row>
    <row r="57" spans="33:36" ht="12.75">
      <c r="AG57" s="37"/>
      <c r="AH57" s="37"/>
      <c r="AI57" s="37"/>
      <c r="AJ57" s="76"/>
    </row>
    <row r="58" spans="33:36" ht="12.75">
      <c r="AG58" s="37"/>
      <c r="AH58" s="37"/>
      <c r="AI58" s="37"/>
      <c r="AJ58" s="76"/>
    </row>
    <row r="59" spans="33:36" ht="12.75">
      <c r="AG59" s="37"/>
      <c r="AH59" s="37"/>
      <c r="AI59" s="37"/>
      <c r="AJ59" s="76"/>
    </row>
    <row r="60" spans="33:36" ht="12.75">
      <c r="AG60" s="37"/>
      <c r="AH60" s="37"/>
      <c r="AI60" s="37"/>
      <c r="AJ60" s="76"/>
    </row>
    <row r="61" spans="33:36" ht="12.75">
      <c r="AG61" s="37"/>
      <c r="AH61" s="37"/>
      <c r="AI61" s="37"/>
      <c r="AJ61" s="76"/>
    </row>
    <row r="62" spans="33:36" ht="12.75">
      <c r="AG62" s="37"/>
      <c r="AH62" s="37"/>
      <c r="AI62" s="37"/>
      <c r="AJ62" s="76"/>
    </row>
    <row r="63" spans="33:36" ht="12.75">
      <c r="AG63" s="37"/>
      <c r="AH63" s="37"/>
      <c r="AI63" s="37"/>
      <c r="AJ63" s="76"/>
    </row>
    <row r="64" spans="33:36" ht="12.75">
      <c r="AG64" s="37"/>
      <c r="AH64" s="37"/>
      <c r="AI64" s="37"/>
      <c r="AJ64" s="37"/>
    </row>
  </sheetData>
  <sheetProtection/>
  <mergeCells count="8">
    <mergeCell ref="AT8:AX8"/>
    <mergeCell ref="AM8:AM9"/>
    <mergeCell ref="A5:AK5"/>
    <mergeCell ref="A6:AK6"/>
    <mergeCell ref="AJ8:AJ9"/>
    <mergeCell ref="AK8:AK9"/>
    <mergeCell ref="A8:A9"/>
    <mergeCell ref="B8:AI8"/>
  </mergeCells>
  <printOptions horizontalCentered="1"/>
  <pageMargins left="0.75" right="0.75" top="0.984251968503937" bottom="1" header="0" footer="0"/>
  <pageSetup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ctr2015;H. Haltenhoff D.</dc:creator>
  <cp:keywords/>
  <dc:description/>
  <cp:lastModifiedBy>Claudia Tobar</cp:lastModifiedBy>
  <cp:lastPrinted>2012-10-12T15:10:09Z</cp:lastPrinted>
  <dcterms:created xsi:type="dcterms:W3CDTF">2008-01-23T19:00:42Z</dcterms:created>
  <dcterms:modified xsi:type="dcterms:W3CDTF">2018-09-10T22:20:50Z</dcterms:modified>
  <cp:category/>
  <cp:version/>
  <cp:contentType/>
  <cp:contentStatus/>
</cp:coreProperties>
</file>